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45"/>
  </bookViews>
  <sheets>
    <sheet name="ПЭМ" sheetId="1" r:id="rId1"/>
    <sheet name="расчёты" sheetId="3" r:id="rId2"/>
    <sheet name="бешенство" sheetId="2" r:id="rId3"/>
  </sheets>
  <calcPr calcId="152511"/>
</workbook>
</file>

<file path=xl/calcChain.xml><?xml version="1.0" encoding="utf-8"?>
<calcChain xmlns="http://schemas.openxmlformats.org/spreadsheetml/2006/main">
  <c r="X48" i="1" l="1"/>
  <c r="U17" i="1"/>
  <c r="V17" i="1"/>
  <c r="W17" i="1"/>
  <c r="U18" i="1"/>
  <c r="V18" i="1"/>
  <c r="W18" i="1"/>
  <c r="U19" i="1"/>
  <c r="V19" i="1"/>
  <c r="W19" i="1"/>
  <c r="U20" i="1"/>
  <c r="V20" i="1"/>
  <c r="W20" i="1"/>
  <c r="U21" i="1"/>
  <c r="V21" i="1"/>
  <c r="W21" i="1"/>
  <c r="U22" i="1"/>
  <c r="V22" i="1"/>
  <c r="W22" i="1"/>
  <c r="U23" i="1"/>
  <c r="V23" i="1"/>
  <c r="W23" i="1"/>
  <c r="U25" i="1"/>
  <c r="V25" i="1"/>
  <c r="W25" i="1"/>
  <c r="U26" i="1"/>
  <c r="V26" i="1"/>
  <c r="W26" i="1"/>
  <c r="U27" i="1"/>
  <c r="V27" i="1"/>
  <c r="W27" i="1"/>
  <c r="U28" i="1"/>
  <c r="V28" i="1"/>
  <c r="W28" i="1"/>
  <c r="U29" i="1"/>
  <c r="V29" i="1"/>
  <c r="W29" i="1"/>
  <c r="U30" i="1"/>
  <c r="V30" i="1"/>
  <c r="W30" i="1"/>
  <c r="U31" i="1"/>
  <c r="V31" i="1"/>
  <c r="W31" i="1"/>
  <c r="U32" i="1"/>
  <c r="V32" i="1"/>
  <c r="W32" i="1"/>
  <c r="U33" i="1"/>
  <c r="V33" i="1"/>
  <c r="W33" i="1"/>
  <c r="U34" i="1"/>
  <c r="V34" i="1"/>
  <c r="W34" i="1"/>
  <c r="U35" i="1"/>
  <c r="V35" i="1"/>
  <c r="W35" i="1"/>
  <c r="U36" i="1"/>
  <c r="V36" i="1"/>
  <c r="W36" i="1"/>
  <c r="U37" i="1"/>
  <c r="V37" i="1"/>
  <c r="W37" i="1"/>
  <c r="U38" i="1"/>
  <c r="V38" i="1"/>
  <c r="W38" i="1"/>
  <c r="U39" i="1"/>
  <c r="V39" i="1"/>
  <c r="W39" i="1"/>
  <c r="U40" i="1"/>
  <c r="V40" i="1"/>
  <c r="W40" i="1"/>
  <c r="U41" i="1"/>
  <c r="V41" i="1"/>
  <c r="W41" i="1"/>
  <c r="U42" i="1"/>
  <c r="V42" i="1"/>
  <c r="W42" i="1"/>
  <c r="U43" i="1"/>
  <c r="V43" i="1"/>
  <c r="W43" i="1"/>
  <c r="U44" i="1"/>
  <c r="V44" i="1"/>
  <c r="W44" i="1"/>
  <c r="U45" i="1"/>
  <c r="V45" i="1"/>
  <c r="W45" i="1"/>
  <c r="U46" i="1"/>
  <c r="V46" i="1"/>
  <c r="W46" i="1"/>
  <c r="U47" i="1"/>
  <c r="V47" i="1"/>
  <c r="W47" i="1"/>
  <c r="U49" i="1"/>
  <c r="V49" i="1"/>
  <c r="W49" i="1"/>
  <c r="U50" i="1"/>
  <c r="V50" i="1"/>
  <c r="W50" i="1"/>
  <c r="U53" i="1"/>
  <c r="V53" i="1"/>
  <c r="W53" i="1"/>
  <c r="U54" i="1"/>
  <c r="V54" i="1"/>
  <c r="W54" i="1"/>
  <c r="U55" i="1"/>
  <c r="V55" i="1"/>
  <c r="W55" i="1"/>
  <c r="U56" i="1"/>
  <c r="V56" i="1"/>
  <c r="W56" i="1"/>
  <c r="U57" i="1"/>
  <c r="V57" i="1"/>
  <c r="W57" i="1"/>
  <c r="U58" i="1"/>
  <c r="V58" i="1"/>
  <c r="W58" i="1"/>
  <c r="U59" i="1"/>
  <c r="V59" i="1"/>
  <c r="W59" i="1"/>
  <c r="U60" i="1"/>
  <c r="V60" i="1"/>
  <c r="W60" i="1"/>
  <c r="U61" i="1"/>
  <c r="V61" i="1"/>
  <c r="W61" i="1"/>
  <c r="U62" i="1"/>
  <c r="V62" i="1"/>
  <c r="W62" i="1"/>
  <c r="U63" i="1"/>
  <c r="V63" i="1"/>
  <c r="W63" i="1"/>
  <c r="U64" i="1"/>
  <c r="V64" i="1"/>
  <c r="W64" i="1"/>
  <c r="U65" i="1"/>
  <c r="V65" i="1"/>
  <c r="W65" i="1"/>
  <c r="U66" i="1"/>
  <c r="V66" i="1"/>
  <c r="W66" i="1"/>
  <c r="U67" i="1"/>
  <c r="V67" i="1"/>
  <c r="W67" i="1"/>
  <c r="U68" i="1"/>
  <c r="V68" i="1"/>
  <c r="W68" i="1"/>
  <c r="U69" i="1"/>
  <c r="V69" i="1"/>
  <c r="W69" i="1"/>
  <c r="U70" i="1"/>
  <c r="V70" i="1"/>
  <c r="W70" i="1"/>
  <c r="U71" i="1"/>
  <c r="V71" i="1"/>
  <c r="W71" i="1"/>
  <c r="W16" i="1"/>
  <c r="V16" i="1"/>
  <c r="U16" i="1"/>
  <c r="X23" i="1" l="1"/>
  <c r="X69" i="1"/>
  <c r="X65" i="1"/>
  <c r="X61" i="1"/>
  <c r="X57" i="1"/>
  <c r="X35" i="1"/>
  <c r="X47" i="1"/>
  <c r="X43" i="1"/>
  <c r="X39" i="1"/>
  <c r="X31" i="1"/>
  <c r="X27" i="1"/>
  <c r="X70" i="1"/>
  <c r="X66" i="1"/>
  <c r="X62" i="1"/>
  <c r="X58" i="1"/>
  <c r="X54" i="1"/>
  <c r="X71" i="1"/>
  <c r="X68" i="1"/>
  <c r="X67" i="1"/>
  <c r="X64" i="1"/>
  <c r="X63" i="1"/>
  <c r="X60" i="1"/>
  <c r="X59" i="1"/>
  <c r="X55" i="1"/>
  <c r="X53" i="1"/>
  <c r="X49" i="1"/>
  <c r="X44" i="1"/>
  <c r="X40" i="1"/>
  <c r="X36" i="1"/>
  <c r="X32" i="1"/>
  <c r="X28" i="1"/>
  <c r="X25" i="1"/>
  <c r="X50" i="1"/>
  <c r="X46" i="1"/>
  <c r="X45" i="1"/>
  <c r="X42" i="1"/>
  <c r="X41" i="1"/>
  <c r="X38" i="1"/>
  <c r="X37" i="1"/>
  <c r="X34" i="1"/>
  <c r="X33" i="1"/>
  <c r="X30" i="1"/>
  <c r="X29" i="1"/>
  <c r="X26" i="1"/>
  <c r="X22" i="1"/>
  <c r="X19" i="1"/>
  <c r="X56" i="1"/>
  <c r="X16" i="1"/>
  <c r="X21" i="1"/>
  <c r="X17" i="1"/>
  <c r="X20" i="1"/>
  <c r="X18" i="1"/>
  <c r="C60" i="1"/>
  <c r="C59" i="1"/>
  <c r="C50" i="1"/>
  <c r="C49" i="1"/>
  <c r="C47" i="1"/>
  <c r="C46" i="1"/>
  <c r="C42" i="1" l="1"/>
  <c r="C35" i="1"/>
  <c r="C71" i="1" l="1"/>
  <c r="C70" i="1" l="1"/>
  <c r="C69" i="1"/>
  <c r="C68" i="1"/>
  <c r="C66" i="1"/>
  <c r="C65" i="1"/>
  <c r="C64" i="1"/>
  <c r="C63" i="1"/>
  <c r="C56" i="1"/>
  <c r="C55" i="1"/>
  <c r="C54" i="1"/>
  <c r="C45" i="1"/>
  <c r="C43" i="1"/>
  <c r="C41" i="1"/>
  <c r="C40" i="1"/>
  <c r="C39" i="1"/>
  <c r="C61" i="1" l="1"/>
  <c r="C58" i="1"/>
  <c r="C36" i="1" l="1"/>
  <c r="C33" i="1"/>
  <c r="C32" i="1"/>
  <c r="C30" i="1" l="1"/>
  <c r="C28" i="1"/>
  <c r="C27" i="1"/>
  <c r="C26" i="1"/>
  <c r="C25" i="1"/>
  <c r="C23" i="1"/>
  <c r="C20" i="1" l="1"/>
  <c r="C21" i="1"/>
  <c r="C19" i="1"/>
  <c r="C18" i="1"/>
  <c r="C17" i="1"/>
  <c r="C16" i="1"/>
  <c r="C20" i="2" l="1"/>
  <c r="B20" i="2"/>
  <c r="D20" i="2" s="1"/>
  <c r="D19" i="2"/>
  <c r="D18" i="2"/>
  <c r="D17" i="2"/>
  <c r="D16" i="2"/>
  <c r="C14" i="2"/>
  <c r="B14" i="2"/>
  <c r="D14" i="2" s="1"/>
  <c r="D13" i="2"/>
  <c r="D12" i="2"/>
  <c r="D11" i="2"/>
  <c r="D10" i="2"/>
  <c r="D8" i="2"/>
  <c r="C8" i="2"/>
  <c r="B8" i="2"/>
  <c r="D7" i="2"/>
  <c r="D6" i="2"/>
  <c r="D5" i="2"/>
  <c r="D4" i="2"/>
  <c r="D3" i="2"/>
  <c r="D21" i="2" l="1"/>
</calcChain>
</file>

<file path=xl/sharedStrings.xml><?xml version="1.0" encoding="utf-8"?>
<sst xmlns="http://schemas.openxmlformats.org/spreadsheetml/2006/main" count="180" uniqueCount="140">
  <si>
    <t>П Л А Н</t>
  </si>
  <si>
    <t>Объёмы выполнения мероприятий по районам и городам</t>
  </si>
  <si>
    <t>г. Муравленко</t>
  </si>
  <si>
    <t>г. Губкинский</t>
  </si>
  <si>
    <t>Пуровский район</t>
  </si>
  <si>
    <t>г. Ноябрьск</t>
  </si>
  <si>
    <t>г. Новый Уренгой</t>
  </si>
  <si>
    <t>Надымский район</t>
  </si>
  <si>
    <t>Красноселькупский район</t>
  </si>
  <si>
    <t>Тазовский район</t>
  </si>
  <si>
    <t>г. Салехард</t>
  </si>
  <si>
    <t>г. Лабытнанги</t>
  </si>
  <si>
    <t>Приуральский  район</t>
  </si>
  <si>
    <t>Шурышкарский район</t>
  </si>
  <si>
    <t>Ямальский район</t>
  </si>
  <si>
    <t>1. Диагностические исследования (головы)</t>
  </si>
  <si>
    <t>1.1.</t>
  </si>
  <si>
    <t>Лошади на:</t>
  </si>
  <si>
    <t>1.1.1.</t>
  </si>
  <si>
    <t>сап</t>
  </si>
  <si>
    <t>1.1.2.</t>
  </si>
  <si>
    <t>бруцеллёз</t>
  </si>
  <si>
    <t>1.1.3.</t>
  </si>
  <si>
    <t>случная болезнь</t>
  </si>
  <si>
    <t>1.1.4.</t>
  </si>
  <si>
    <t>ИНАН</t>
  </si>
  <si>
    <t>1.1.5.</t>
  </si>
  <si>
    <t>гельминтозы</t>
  </si>
  <si>
    <t>1.1.6.</t>
  </si>
  <si>
    <t>лептоспироз</t>
  </si>
  <si>
    <t>1.2.</t>
  </si>
  <si>
    <t>КРС на:</t>
  </si>
  <si>
    <t>1.2.1.</t>
  </si>
  <si>
    <t>туберкулёз</t>
  </si>
  <si>
    <t>1.2.2.</t>
  </si>
  <si>
    <t>лейкоз</t>
  </si>
  <si>
    <t>1.2.5.</t>
  </si>
  <si>
    <t>1.3.</t>
  </si>
  <si>
    <t>1.4.2.</t>
  </si>
  <si>
    <t>1.5.</t>
  </si>
  <si>
    <t>Свиньи на:</t>
  </si>
  <si>
    <t>1.5.2.</t>
  </si>
  <si>
    <t>2. Профилактическая вакцинация и обработки (головы)</t>
  </si>
  <si>
    <t>2.1.</t>
  </si>
  <si>
    <t>Лошади против:</t>
  </si>
  <si>
    <t>2.1.1.</t>
  </si>
  <si>
    <t>сибирской язвы</t>
  </si>
  <si>
    <t>2.1.2.</t>
  </si>
  <si>
    <t xml:space="preserve">гриппа      </t>
  </si>
  <si>
    <t>2.1.3.</t>
  </si>
  <si>
    <t>ринопневмонии</t>
  </si>
  <si>
    <t>2.1.4.</t>
  </si>
  <si>
    <t>гельминтозов</t>
  </si>
  <si>
    <t>2.2.</t>
  </si>
  <si>
    <t>КРС против:</t>
  </si>
  <si>
    <t>2.2.1.</t>
  </si>
  <si>
    <t>2.2.5.</t>
  </si>
  <si>
    <t>2.3.</t>
  </si>
  <si>
    <t>2.3.1.</t>
  </si>
  <si>
    <t>2.4.</t>
  </si>
  <si>
    <t>Северные олени против:</t>
  </si>
  <si>
    <t>2.4.1.</t>
  </si>
  <si>
    <t>эдемагеноза</t>
  </si>
  <si>
    <t>2.4.2.</t>
  </si>
  <si>
    <t>бруцеллёза</t>
  </si>
  <si>
    <t>2.4.3.</t>
  </si>
  <si>
    <t>2.5.</t>
  </si>
  <si>
    <t>Свиньи против:</t>
  </si>
  <si>
    <t>2.5.1.</t>
  </si>
  <si>
    <t>классической чумы</t>
  </si>
  <si>
    <t>2.5.2.</t>
  </si>
  <si>
    <t>рожи</t>
  </si>
  <si>
    <t>2.5.3.</t>
  </si>
  <si>
    <t>2.6.</t>
  </si>
  <si>
    <t>Пушные звери против:</t>
  </si>
  <si>
    <t>2.6.1.</t>
  </si>
  <si>
    <t>чумы плотоядных</t>
  </si>
  <si>
    <t>колибактериоз</t>
  </si>
  <si>
    <t>2.6.2.</t>
  </si>
  <si>
    <t>2.6.3.</t>
  </si>
  <si>
    <t>2.6.4.</t>
  </si>
  <si>
    <t>2.7.</t>
  </si>
  <si>
    <t>Собаки против:</t>
  </si>
  <si>
    <t>2.7.1.</t>
  </si>
  <si>
    <t>чумы</t>
  </si>
  <si>
    <t>2.7.2.</t>
  </si>
  <si>
    <t>лептоспироза</t>
  </si>
  <si>
    <t>Плотоядные против бешенства</t>
  </si>
  <si>
    <t>1.4.1.</t>
  </si>
  <si>
    <t>ИТОГО</t>
  </si>
  <si>
    <t>№ п/п</t>
  </si>
  <si>
    <t xml:space="preserve">Наименование
мероприятий
</t>
  </si>
  <si>
    <t>1.3.1.</t>
  </si>
  <si>
    <t>1.2.3.</t>
  </si>
  <si>
    <t>1.2.4.</t>
  </si>
  <si>
    <t>2.8.</t>
  </si>
  <si>
    <t>ГБУ "Ноябрьский центр ветеринарии"</t>
  </si>
  <si>
    <t>ГБУ "Новоуренгойский центр ветеринарии"</t>
  </si>
  <si>
    <t>ГБУ "Салехардский центр ветеринарии"</t>
  </si>
  <si>
    <t>2.5.4.</t>
  </si>
  <si>
    <t>УТВЕРЖДЁН</t>
  </si>
  <si>
    <t>приказом службы ветеринарии</t>
  </si>
  <si>
    <t>Ямало-Ненецкого автономного округа</t>
  </si>
  <si>
    <t>от _______________ № ______-П</t>
  </si>
  <si>
    <t>Приуральский район</t>
  </si>
  <si>
    <t>г. Надым (Надымский район)</t>
  </si>
  <si>
    <t xml:space="preserve">Красноселькупский район </t>
  </si>
  <si>
    <t>однократно</t>
  </si>
  <si>
    <t>ввоз/вывоз 2018 года</t>
  </si>
  <si>
    <t>двукратно</t>
  </si>
  <si>
    <t>2кратно для ферм</t>
  </si>
  <si>
    <t>1кратно</t>
  </si>
  <si>
    <t>(Толька+Приполярная+Лисицин)</t>
  </si>
  <si>
    <t>2кратно</t>
  </si>
  <si>
    <t>(Толька+Приполярная+Лисицин) и</t>
  </si>
  <si>
    <t xml:space="preserve"> </t>
  </si>
  <si>
    <t>2кратно (от 30 головскидка)</t>
  </si>
  <si>
    <t xml:space="preserve">1кратно и с ревакцинацией молодняка: </t>
  </si>
  <si>
    <t>заказник 2кратно</t>
  </si>
  <si>
    <t>2кратно для коров</t>
  </si>
  <si>
    <t>1кратно, т.к. благополучные</t>
  </si>
  <si>
    <t>сальмонеллёза (паратифа)</t>
  </si>
  <si>
    <t>2.7.3.</t>
  </si>
  <si>
    <t>противоэпизоотических мероприятий в Ямало-Ненецком автономном округе на 2020 год</t>
  </si>
  <si>
    <t>2.1.5.</t>
  </si>
  <si>
    <t>2.2.6.</t>
  </si>
  <si>
    <t>2.3.3.</t>
  </si>
  <si>
    <t xml:space="preserve">вакц. Бруцеллёз </t>
  </si>
  <si>
    <t>(5848+6500)*70%=8644 (Пуровский + ЧОХи)</t>
  </si>
  <si>
    <t>(12854+</t>
  </si>
  <si>
    <t>(4 квартал+(самки+60%)</t>
  </si>
  <si>
    <t>СЯ=</t>
  </si>
  <si>
    <t xml:space="preserve">   </t>
  </si>
  <si>
    <t>ноя</t>
  </si>
  <si>
    <t>нур</t>
  </si>
  <si>
    <t>схд</t>
  </si>
  <si>
    <t>Северные олени на:</t>
  </si>
  <si>
    <t xml:space="preserve">1.4. </t>
  </si>
  <si>
    <t xml:space="preserve">МРС на: </t>
  </si>
  <si>
    <t xml:space="preserve">МРС против: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</si>
</sst>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3.5"/>
      <color theme="1"/>
      <name val="Times New Roman"/>
      <family val="1"/>
      <charset val="204"/>
    </font>
    <font>
      <sz val="12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Fill="1"/>
    <xf numFmtId="0" fontId="1" fillId="0" borderId="4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0" xfId="0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3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center" vertical="top" wrapText="1"/>
    </xf>
    <xf numFmtId="1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14" fontId="2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1" fontId="3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vertical="top" wrapText="1"/>
    </xf>
    <xf numFmtId="0" fontId="2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right" vertical="top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2"/>
  <sheetViews>
    <sheetView tabSelected="1" topLeftCell="A19" zoomScale="90" zoomScaleNormal="90" workbookViewId="0">
      <selection activeCell="E41" sqref="E41"/>
    </sheetView>
  </sheetViews>
  <sheetFormatPr defaultRowHeight="15.75" x14ac:dyDescent="0.25"/>
  <cols>
    <col min="1" max="1" width="7.140625" style="7" customWidth="1"/>
    <col min="2" max="2" width="21.5703125" style="7" customWidth="1"/>
    <col min="3" max="3" width="10.140625" style="10" customWidth="1"/>
    <col min="4" max="4" width="6.28515625" style="7" customWidth="1"/>
    <col min="5" max="6" width="7.5703125" style="7" customWidth="1"/>
    <col min="7" max="7" width="8.42578125" style="7" customWidth="1"/>
    <col min="8" max="8" width="7.5703125" style="7" customWidth="1"/>
    <col min="9" max="9" width="9" style="7" customWidth="1"/>
    <col min="10" max="10" width="7.5703125" style="7" customWidth="1"/>
    <col min="11" max="11" width="9" style="7" customWidth="1"/>
    <col min="12" max="13" width="7" style="7" customWidth="1"/>
    <col min="14" max="14" width="9" style="7" customWidth="1"/>
    <col min="15" max="15" width="9" style="8" customWidth="1"/>
    <col min="16" max="16" width="9" style="7" customWidth="1"/>
    <col min="17" max="17" width="14" style="7" hidden="1" customWidth="1"/>
    <col min="18" max="18" width="17.85546875" style="9" hidden="1" customWidth="1"/>
    <col min="19" max="19" width="9.140625" style="7" hidden="1" customWidth="1"/>
    <col min="20" max="20" width="12.5703125" style="7" hidden="1" customWidth="1"/>
    <col min="21" max="21" width="8.7109375" style="8" hidden="1" customWidth="1"/>
    <col min="22" max="22" width="8.5703125" style="8" hidden="1" customWidth="1"/>
    <col min="23" max="24" width="9" style="8" hidden="1" customWidth="1"/>
    <col min="25" max="16384" width="9.140625" style="7"/>
  </cols>
  <sheetData>
    <row r="1" spans="1:24" x14ac:dyDescent="0.25">
      <c r="I1" s="8"/>
      <c r="L1" s="7" t="s">
        <v>100</v>
      </c>
    </row>
    <row r="2" spans="1:24" ht="12" customHeight="1" x14ac:dyDescent="0.25">
      <c r="I2" s="9"/>
    </row>
    <row r="3" spans="1:24" x14ac:dyDescent="0.25">
      <c r="I3" s="8"/>
      <c r="L3" s="7" t="s">
        <v>101</v>
      </c>
    </row>
    <row r="4" spans="1:24" x14ac:dyDescent="0.25">
      <c r="J4" s="8"/>
      <c r="L4" s="7" t="s">
        <v>102</v>
      </c>
    </row>
    <row r="5" spans="1:24" x14ac:dyDescent="0.25">
      <c r="J5" s="8"/>
      <c r="L5" s="7" t="s">
        <v>103</v>
      </c>
    </row>
    <row r="6" spans="1:24" ht="19.5" customHeight="1" x14ac:dyDescent="0.25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</row>
    <row r="7" spans="1:24" ht="18" customHeight="1" x14ac:dyDescent="0.25">
      <c r="A7" s="42" t="s">
        <v>0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24" ht="14.25" customHeight="1" x14ac:dyDescent="0.25">
      <c r="A8" s="42" t="s">
        <v>123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24" ht="21" customHeight="1" x14ac:dyDescent="0.25">
      <c r="A9" s="18"/>
      <c r="B9" s="18"/>
      <c r="C9" s="11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</row>
    <row r="10" spans="1:24" ht="19.5" customHeight="1" x14ac:dyDescent="0.25">
      <c r="A10" s="41" t="s">
        <v>90</v>
      </c>
      <c r="B10" s="41" t="s">
        <v>91</v>
      </c>
      <c r="C10" s="41" t="s">
        <v>89</v>
      </c>
      <c r="D10" s="41" t="s">
        <v>1</v>
      </c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24" ht="33" customHeight="1" x14ac:dyDescent="0.25">
      <c r="A11" s="41"/>
      <c r="B11" s="41"/>
      <c r="C11" s="41"/>
      <c r="D11" s="43" t="s">
        <v>96</v>
      </c>
      <c r="E11" s="43"/>
      <c r="F11" s="43"/>
      <c r="G11" s="43"/>
      <c r="H11" s="43" t="s">
        <v>97</v>
      </c>
      <c r="I11" s="43"/>
      <c r="J11" s="43"/>
      <c r="K11" s="43"/>
      <c r="L11" s="43" t="s">
        <v>98</v>
      </c>
      <c r="M11" s="43"/>
      <c r="N11" s="43"/>
      <c r="O11" s="43"/>
      <c r="P11" s="43"/>
    </row>
    <row r="12" spans="1:24" ht="108" customHeight="1" x14ac:dyDescent="0.25">
      <c r="A12" s="41"/>
      <c r="B12" s="41"/>
      <c r="C12" s="41"/>
      <c r="D12" s="12" t="s">
        <v>2</v>
      </c>
      <c r="E12" s="12" t="s">
        <v>3</v>
      </c>
      <c r="F12" s="12" t="s">
        <v>4</v>
      </c>
      <c r="G12" s="12" t="s">
        <v>5</v>
      </c>
      <c r="H12" s="12" t="s">
        <v>6</v>
      </c>
      <c r="I12" s="12" t="s">
        <v>7</v>
      </c>
      <c r="J12" s="12" t="s">
        <v>8</v>
      </c>
      <c r="K12" s="12" t="s">
        <v>9</v>
      </c>
      <c r="L12" s="12" t="s">
        <v>10</v>
      </c>
      <c r="M12" s="12" t="s">
        <v>11</v>
      </c>
      <c r="N12" s="12" t="s">
        <v>12</v>
      </c>
      <c r="O12" s="12" t="s">
        <v>13</v>
      </c>
      <c r="P12" s="12" t="s">
        <v>14</v>
      </c>
    </row>
    <row r="13" spans="1:24" x14ac:dyDescent="0.25">
      <c r="A13" s="14">
        <v>1</v>
      </c>
      <c r="B13" s="14">
        <v>2</v>
      </c>
      <c r="C13" s="14">
        <v>3</v>
      </c>
      <c r="D13" s="14">
        <v>4</v>
      </c>
      <c r="E13" s="14">
        <v>5</v>
      </c>
      <c r="F13" s="14">
        <v>6</v>
      </c>
      <c r="G13" s="14">
        <v>7</v>
      </c>
      <c r="H13" s="14">
        <v>8</v>
      </c>
      <c r="I13" s="14">
        <v>9</v>
      </c>
      <c r="J13" s="14">
        <v>10</v>
      </c>
      <c r="K13" s="14">
        <v>11</v>
      </c>
      <c r="L13" s="14">
        <v>12</v>
      </c>
      <c r="M13" s="14">
        <v>13</v>
      </c>
      <c r="N13" s="14">
        <v>14</v>
      </c>
      <c r="O13" s="14">
        <v>15</v>
      </c>
      <c r="P13" s="14">
        <v>16</v>
      </c>
    </row>
    <row r="14" spans="1:24" ht="18" customHeight="1" x14ac:dyDescent="0.25">
      <c r="A14" s="41" t="s">
        <v>15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U14" s="8" t="s">
        <v>133</v>
      </c>
      <c r="V14" s="8" t="s">
        <v>134</v>
      </c>
      <c r="W14" s="8" t="s">
        <v>135</v>
      </c>
    </row>
    <row r="15" spans="1:24" ht="18" customHeight="1" x14ac:dyDescent="0.25">
      <c r="A15" s="39" t="s">
        <v>16</v>
      </c>
      <c r="B15" s="30" t="s">
        <v>17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2"/>
      <c r="P15" s="38"/>
      <c r="R15" s="9" t="s">
        <v>107</v>
      </c>
    </row>
    <row r="16" spans="1:24" ht="18" customHeight="1" x14ac:dyDescent="0.25">
      <c r="A16" s="14" t="s">
        <v>18</v>
      </c>
      <c r="B16" s="14" t="s">
        <v>19</v>
      </c>
      <c r="C16" s="14">
        <f t="shared" ref="C16:C19" si="0">D16+E16+F16+G16+H16+I16+J16+K16+L16+M16+N16+O16+P16</f>
        <v>141</v>
      </c>
      <c r="D16" s="14">
        <v>3</v>
      </c>
      <c r="E16" s="14"/>
      <c r="F16" s="14"/>
      <c r="G16" s="14">
        <v>14</v>
      </c>
      <c r="H16" s="14">
        <v>4</v>
      </c>
      <c r="I16" s="14"/>
      <c r="J16" s="14">
        <v>42</v>
      </c>
      <c r="K16" s="14"/>
      <c r="L16" s="14">
        <v>19</v>
      </c>
      <c r="M16" s="14"/>
      <c r="N16" s="14">
        <v>3</v>
      </c>
      <c r="O16" s="14">
        <v>55</v>
      </c>
      <c r="P16" s="14">
        <v>1</v>
      </c>
      <c r="R16" s="9" t="s">
        <v>107</v>
      </c>
      <c r="U16" s="8">
        <f t="shared" ref="U16:U47" si="1">D16+E16+F16+G16</f>
        <v>17</v>
      </c>
      <c r="V16" s="8">
        <f t="shared" ref="V16:V47" si="2">H16+I16+J16+K16</f>
        <v>46</v>
      </c>
      <c r="W16" s="8">
        <f t="shared" ref="W16:W47" si="3">L16+M16+N16+O16+P16</f>
        <v>78</v>
      </c>
      <c r="X16" s="8">
        <f>SUM(U16:W16)</f>
        <v>141</v>
      </c>
    </row>
    <row r="17" spans="1:24" ht="18" customHeight="1" x14ac:dyDescent="0.25">
      <c r="A17" s="14" t="s">
        <v>20</v>
      </c>
      <c r="B17" s="14" t="s">
        <v>21</v>
      </c>
      <c r="C17" s="14">
        <f t="shared" si="0"/>
        <v>141</v>
      </c>
      <c r="D17" s="14">
        <v>3</v>
      </c>
      <c r="E17" s="14"/>
      <c r="F17" s="14"/>
      <c r="G17" s="14">
        <v>14</v>
      </c>
      <c r="H17" s="14">
        <v>4</v>
      </c>
      <c r="I17" s="14"/>
      <c r="J17" s="14">
        <v>42</v>
      </c>
      <c r="K17" s="14"/>
      <c r="L17" s="14">
        <v>19</v>
      </c>
      <c r="M17" s="14"/>
      <c r="N17" s="14">
        <v>3</v>
      </c>
      <c r="O17" s="14">
        <v>55</v>
      </c>
      <c r="P17" s="14">
        <v>1</v>
      </c>
      <c r="R17" s="9" t="s">
        <v>108</v>
      </c>
      <c r="U17" s="8">
        <f t="shared" si="1"/>
        <v>17</v>
      </c>
      <c r="V17" s="8">
        <f t="shared" si="2"/>
        <v>46</v>
      </c>
      <c r="W17" s="8">
        <f t="shared" si="3"/>
        <v>78</v>
      </c>
      <c r="X17" s="8">
        <f t="shared" ref="X17:X71" si="4">SUM(U17:W17)</f>
        <v>141</v>
      </c>
    </row>
    <row r="18" spans="1:24" ht="18" customHeight="1" x14ac:dyDescent="0.25">
      <c r="A18" s="14" t="s">
        <v>22</v>
      </c>
      <c r="B18" s="14" t="s">
        <v>23</v>
      </c>
      <c r="C18" s="14">
        <f t="shared" si="0"/>
        <v>17</v>
      </c>
      <c r="D18" s="14">
        <v>3</v>
      </c>
      <c r="E18" s="14"/>
      <c r="F18" s="14"/>
      <c r="G18" s="14">
        <v>14</v>
      </c>
      <c r="H18" s="14"/>
      <c r="I18" s="14"/>
      <c r="J18" s="14"/>
      <c r="K18" s="14"/>
      <c r="L18" s="14"/>
      <c r="M18" s="14"/>
      <c r="N18" s="14"/>
      <c r="O18" s="14"/>
      <c r="P18" s="14"/>
      <c r="R18" s="9" t="s">
        <v>107</v>
      </c>
      <c r="U18" s="8">
        <f t="shared" si="1"/>
        <v>17</v>
      </c>
      <c r="V18" s="8">
        <f t="shared" si="2"/>
        <v>0</v>
      </c>
      <c r="W18" s="8">
        <f t="shared" si="3"/>
        <v>0</v>
      </c>
      <c r="X18" s="8">
        <f t="shared" si="4"/>
        <v>17</v>
      </c>
    </row>
    <row r="19" spans="1:24" ht="18" customHeight="1" x14ac:dyDescent="0.25">
      <c r="A19" s="14" t="s">
        <v>24</v>
      </c>
      <c r="B19" s="14" t="s">
        <v>25</v>
      </c>
      <c r="C19" s="14">
        <f t="shared" si="0"/>
        <v>141</v>
      </c>
      <c r="D19" s="14">
        <v>3</v>
      </c>
      <c r="E19" s="14"/>
      <c r="F19" s="14"/>
      <c r="G19" s="14">
        <v>14</v>
      </c>
      <c r="H19" s="14">
        <v>4</v>
      </c>
      <c r="I19" s="14"/>
      <c r="J19" s="14">
        <v>42</v>
      </c>
      <c r="K19" s="14"/>
      <c r="L19" s="14">
        <v>19</v>
      </c>
      <c r="M19" s="14"/>
      <c r="N19" s="14">
        <v>3</v>
      </c>
      <c r="O19" s="14">
        <v>55</v>
      </c>
      <c r="P19" s="14">
        <v>1</v>
      </c>
      <c r="R19" s="9" t="s">
        <v>109</v>
      </c>
      <c r="U19" s="8">
        <f t="shared" si="1"/>
        <v>17</v>
      </c>
      <c r="V19" s="8">
        <f t="shared" si="2"/>
        <v>46</v>
      </c>
      <c r="W19" s="8">
        <f t="shared" si="3"/>
        <v>78</v>
      </c>
      <c r="X19" s="8">
        <f t="shared" si="4"/>
        <v>141</v>
      </c>
    </row>
    <row r="20" spans="1:24" ht="18" customHeight="1" x14ac:dyDescent="0.25">
      <c r="A20" s="14" t="s">
        <v>26</v>
      </c>
      <c r="B20" s="14" t="s">
        <v>29</v>
      </c>
      <c r="C20" s="14">
        <f>D20+E20+F20+G20+H20+I20+J20+K20+L20+M20+N20+O20+P20</f>
        <v>63</v>
      </c>
      <c r="D20" s="14">
        <v>3</v>
      </c>
      <c r="E20" s="14"/>
      <c r="F20" s="14"/>
      <c r="G20" s="14">
        <v>14</v>
      </c>
      <c r="H20" s="14"/>
      <c r="I20" s="14"/>
      <c r="J20" s="14">
        <v>42</v>
      </c>
      <c r="K20" s="14"/>
      <c r="L20" s="14"/>
      <c r="M20" s="14"/>
      <c r="N20" s="14"/>
      <c r="O20" s="14">
        <v>4</v>
      </c>
      <c r="P20" s="14"/>
      <c r="U20" s="8">
        <f t="shared" si="1"/>
        <v>17</v>
      </c>
      <c r="V20" s="8">
        <f t="shared" si="2"/>
        <v>42</v>
      </c>
      <c r="W20" s="8">
        <f t="shared" si="3"/>
        <v>4</v>
      </c>
      <c r="X20" s="8">
        <f t="shared" si="4"/>
        <v>63</v>
      </c>
    </row>
    <row r="21" spans="1:24" ht="18" customHeight="1" x14ac:dyDescent="0.25">
      <c r="A21" s="14" t="s">
        <v>28</v>
      </c>
      <c r="B21" s="14" t="s">
        <v>27</v>
      </c>
      <c r="C21" s="14">
        <f>D21+E21+F21+G21+H21+I21+J21+K21+L21+M21+N21+O21+P21</f>
        <v>141</v>
      </c>
      <c r="D21" s="14">
        <v>3</v>
      </c>
      <c r="E21" s="14"/>
      <c r="F21" s="14"/>
      <c r="G21" s="14">
        <v>14</v>
      </c>
      <c r="H21" s="14">
        <v>4</v>
      </c>
      <c r="I21" s="14"/>
      <c r="J21" s="14">
        <v>42</v>
      </c>
      <c r="K21" s="14"/>
      <c r="L21" s="14">
        <v>19</v>
      </c>
      <c r="M21" s="14"/>
      <c r="N21" s="14">
        <v>3</v>
      </c>
      <c r="O21" s="14">
        <v>55</v>
      </c>
      <c r="P21" s="14">
        <v>1</v>
      </c>
      <c r="U21" s="8">
        <f t="shared" si="1"/>
        <v>17</v>
      </c>
      <c r="V21" s="8">
        <f t="shared" si="2"/>
        <v>46</v>
      </c>
      <c r="W21" s="8">
        <f t="shared" si="3"/>
        <v>78</v>
      </c>
      <c r="X21" s="8">
        <f t="shared" si="4"/>
        <v>141</v>
      </c>
    </row>
    <row r="22" spans="1:24" ht="18" customHeight="1" x14ac:dyDescent="0.25">
      <c r="A22" s="13" t="s">
        <v>30</v>
      </c>
      <c r="B22" s="27" t="s">
        <v>31</v>
      </c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4"/>
      <c r="P22" s="36"/>
      <c r="R22" s="9" t="s">
        <v>110</v>
      </c>
      <c r="U22" s="8">
        <f t="shared" si="1"/>
        <v>0</v>
      </c>
      <c r="V22" s="8">
        <f t="shared" si="2"/>
        <v>0</v>
      </c>
      <c r="W22" s="8">
        <f t="shared" si="3"/>
        <v>0</v>
      </c>
      <c r="X22" s="8">
        <f t="shared" si="4"/>
        <v>0</v>
      </c>
    </row>
    <row r="23" spans="1:24" ht="18" customHeight="1" x14ac:dyDescent="0.25">
      <c r="A23" s="14" t="s">
        <v>32</v>
      </c>
      <c r="B23" s="14" t="s">
        <v>33</v>
      </c>
      <c r="C23" s="14">
        <f>D23+E23+F23+G23+H23+I23+J23+K23+L23+M23+N23+O23+P23</f>
        <v>2273</v>
      </c>
      <c r="D23" s="14"/>
      <c r="E23" s="19">
        <v>174</v>
      </c>
      <c r="F23" s="19">
        <v>65</v>
      </c>
      <c r="G23" s="19">
        <v>813</v>
      </c>
      <c r="H23" s="19">
        <v>9</v>
      </c>
      <c r="I23" s="19">
        <v>46</v>
      </c>
      <c r="J23" s="19">
        <v>186</v>
      </c>
      <c r="K23" s="19"/>
      <c r="L23" s="19"/>
      <c r="M23" s="19"/>
      <c r="N23" s="19">
        <v>410</v>
      </c>
      <c r="O23" s="19">
        <v>484</v>
      </c>
      <c r="P23" s="19">
        <v>86</v>
      </c>
      <c r="R23" s="9" t="s">
        <v>119</v>
      </c>
      <c r="U23" s="8">
        <f t="shared" si="1"/>
        <v>1052</v>
      </c>
      <c r="V23" s="8">
        <f t="shared" si="2"/>
        <v>241</v>
      </c>
      <c r="W23" s="8">
        <f t="shared" si="3"/>
        <v>980</v>
      </c>
      <c r="X23" s="8">
        <f t="shared" si="4"/>
        <v>2273</v>
      </c>
    </row>
    <row r="24" spans="1:24" ht="18" customHeight="1" x14ac:dyDescent="0.25">
      <c r="A24" s="14">
        <v>1</v>
      </c>
      <c r="B24" s="14">
        <v>2</v>
      </c>
      <c r="C24" s="14">
        <v>3</v>
      </c>
      <c r="D24" s="14">
        <v>4</v>
      </c>
      <c r="E24" s="14">
        <v>5</v>
      </c>
      <c r="F24" s="14">
        <v>6</v>
      </c>
      <c r="G24" s="14">
        <v>7</v>
      </c>
      <c r="H24" s="14">
        <v>8</v>
      </c>
      <c r="I24" s="14">
        <v>9</v>
      </c>
      <c r="J24" s="14">
        <v>10</v>
      </c>
      <c r="K24" s="14">
        <v>11</v>
      </c>
      <c r="L24" s="14">
        <v>12</v>
      </c>
      <c r="M24" s="14">
        <v>13</v>
      </c>
      <c r="N24" s="14">
        <v>14</v>
      </c>
      <c r="O24" s="14">
        <v>15</v>
      </c>
      <c r="P24" s="14">
        <v>16</v>
      </c>
    </row>
    <row r="25" spans="1:24" ht="18" customHeight="1" x14ac:dyDescent="0.25">
      <c r="A25" s="14" t="s">
        <v>34</v>
      </c>
      <c r="B25" s="14" t="s">
        <v>21</v>
      </c>
      <c r="C25" s="14">
        <f>D25+E25+F25+G25+H25+I25+J25+K25+L25+M25+N25+O25+P25</f>
        <v>2273</v>
      </c>
      <c r="D25" s="14"/>
      <c r="E25" s="19">
        <v>174</v>
      </c>
      <c r="F25" s="19">
        <v>65</v>
      </c>
      <c r="G25" s="19">
        <v>813</v>
      </c>
      <c r="H25" s="19">
        <v>9</v>
      </c>
      <c r="I25" s="19">
        <v>46</v>
      </c>
      <c r="J25" s="19">
        <v>186</v>
      </c>
      <c r="K25" s="19"/>
      <c r="L25" s="19"/>
      <c r="M25" s="19"/>
      <c r="N25" s="19">
        <v>410</v>
      </c>
      <c r="O25" s="19">
        <v>484</v>
      </c>
      <c r="P25" s="19">
        <v>86</v>
      </c>
      <c r="R25" s="9" t="s">
        <v>111</v>
      </c>
      <c r="U25" s="8">
        <f t="shared" si="1"/>
        <v>1052</v>
      </c>
      <c r="V25" s="8">
        <f t="shared" si="2"/>
        <v>241</v>
      </c>
      <c r="W25" s="8">
        <f t="shared" si="3"/>
        <v>980</v>
      </c>
      <c r="X25" s="8">
        <f t="shared" si="4"/>
        <v>2273</v>
      </c>
    </row>
    <row r="26" spans="1:24" ht="18" customHeight="1" x14ac:dyDescent="0.25">
      <c r="A26" s="14" t="s">
        <v>93</v>
      </c>
      <c r="B26" s="14" t="s">
        <v>35</v>
      </c>
      <c r="C26" s="14">
        <f>D26+E26+F26+G26+H26+I26+J26+K26+L26+M26+N26+O26+P26</f>
        <v>1337</v>
      </c>
      <c r="D26" s="14"/>
      <c r="E26" s="19">
        <v>92</v>
      </c>
      <c r="F26" s="19">
        <v>30</v>
      </c>
      <c r="G26" s="19">
        <v>548</v>
      </c>
      <c r="H26" s="19">
        <v>4</v>
      </c>
      <c r="I26" s="19">
        <v>33</v>
      </c>
      <c r="J26" s="19">
        <v>103</v>
      </c>
      <c r="K26" s="19"/>
      <c r="L26" s="19"/>
      <c r="M26" s="19"/>
      <c r="N26" s="19">
        <v>183</v>
      </c>
      <c r="O26" s="19">
        <v>303</v>
      </c>
      <c r="P26" s="19">
        <v>41</v>
      </c>
      <c r="R26" s="9" t="s">
        <v>119</v>
      </c>
      <c r="U26" s="8">
        <f t="shared" si="1"/>
        <v>670</v>
      </c>
      <c r="V26" s="8">
        <f t="shared" si="2"/>
        <v>140</v>
      </c>
      <c r="W26" s="8">
        <f t="shared" si="3"/>
        <v>527</v>
      </c>
      <c r="X26" s="8">
        <f t="shared" si="4"/>
        <v>1337</v>
      </c>
    </row>
    <row r="27" spans="1:24" ht="18" customHeight="1" x14ac:dyDescent="0.25">
      <c r="A27" s="14" t="s">
        <v>94</v>
      </c>
      <c r="B27" s="14" t="s">
        <v>29</v>
      </c>
      <c r="C27" s="14">
        <f>D27+E27+F27+G27+H27+I27+J27+K27+L27+M27+N27+O27+P27</f>
        <v>258</v>
      </c>
      <c r="D27" s="14"/>
      <c r="E27" s="14"/>
      <c r="F27" s="14"/>
      <c r="G27" s="14"/>
      <c r="H27" s="14"/>
      <c r="I27" s="14"/>
      <c r="J27" s="14">
        <v>46</v>
      </c>
      <c r="K27" s="14"/>
      <c r="L27" s="14"/>
      <c r="M27" s="14"/>
      <c r="N27" s="14"/>
      <c r="O27" s="14">
        <v>212</v>
      </c>
      <c r="P27" s="14"/>
      <c r="R27" s="9" t="s">
        <v>120</v>
      </c>
      <c r="U27" s="8">
        <f t="shared" si="1"/>
        <v>0</v>
      </c>
      <c r="V27" s="8">
        <f t="shared" si="2"/>
        <v>46</v>
      </c>
      <c r="W27" s="8">
        <f t="shared" si="3"/>
        <v>212</v>
      </c>
      <c r="X27" s="8">
        <f t="shared" si="4"/>
        <v>258</v>
      </c>
    </row>
    <row r="28" spans="1:24" ht="18" customHeight="1" x14ac:dyDescent="0.25">
      <c r="A28" s="14" t="s">
        <v>36</v>
      </c>
      <c r="B28" s="14" t="s">
        <v>27</v>
      </c>
      <c r="C28" s="14">
        <f>D28+E28+F28+G28+H28+I28+J28+K28+L28+M28+N28+O28+P28</f>
        <v>355</v>
      </c>
      <c r="D28" s="14"/>
      <c r="E28" s="14">
        <v>30</v>
      </c>
      <c r="F28" s="14">
        <v>20</v>
      </c>
      <c r="G28" s="14">
        <v>60</v>
      </c>
      <c r="H28" s="14">
        <v>5</v>
      </c>
      <c r="I28" s="14">
        <v>30</v>
      </c>
      <c r="J28" s="14">
        <v>60</v>
      </c>
      <c r="K28" s="14"/>
      <c r="L28" s="14"/>
      <c r="M28" s="14"/>
      <c r="N28" s="14">
        <v>60</v>
      </c>
      <c r="O28" s="14">
        <v>60</v>
      </c>
      <c r="P28" s="14">
        <v>30</v>
      </c>
      <c r="U28" s="8">
        <f t="shared" si="1"/>
        <v>110</v>
      </c>
      <c r="V28" s="8">
        <f t="shared" si="2"/>
        <v>95</v>
      </c>
      <c r="W28" s="8">
        <f t="shared" si="3"/>
        <v>150</v>
      </c>
      <c r="X28" s="8">
        <f t="shared" si="4"/>
        <v>355</v>
      </c>
    </row>
    <row r="29" spans="1:24" ht="18" customHeight="1" x14ac:dyDescent="0.25">
      <c r="A29" s="13" t="s">
        <v>37</v>
      </c>
      <c r="B29" s="27" t="s">
        <v>136</v>
      </c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4"/>
      <c r="P29" s="36"/>
      <c r="U29" s="8">
        <f t="shared" si="1"/>
        <v>0</v>
      </c>
      <c r="V29" s="8">
        <f t="shared" si="2"/>
        <v>0</v>
      </c>
      <c r="W29" s="8">
        <f t="shared" si="3"/>
        <v>0</v>
      </c>
      <c r="X29" s="8">
        <f t="shared" si="4"/>
        <v>0</v>
      </c>
    </row>
    <row r="30" spans="1:24" ht="18" customHeight="1" x14ac:dyDescent="0.25">
      <c r="A30" s="14" t="s">
        <v>92</v>
      </c>
      <c r="B30" s="14" t="s">
        <v>21</v>
      </c>
      <c r="C30" s="14">
        <f>D30+E30+F30+G30+H30+I30+J30+K30+L30+M30+N30+O30+P30</f>
        <v>72000</v>
      </c>
      <c r="D30" s="14"/>
      <c r="E30" s="14"/>
      <c r="F30" s="14">
        <v>5000</v>
      </c>
      <c r="G30" s="14"/>
      <c r="H30" s="14">
        <v>1</v>
      </c>
      <c r="I30" s="14">
        <v>3000</v>
      </c>
      <c r="J30" s="14">
        <v>100</v>
      </c>
      <c r="K30" s="14">
        <v>30000</v>
      </c>
      <c r="L30" s="14">
        <v>1</v>
      </c>
      <c r="M30" s="14"/>
      <c r="N30" s="14">
        <v>3000</v>
      </c>
      <c r="O30" s="14">
        <v>1000</v>
      </c>
      <c r="P30" s="14">
        <v>29898</v>
      </c>
      <c r="U30" s="8">
        <f t="shared" si="1"/>
        <v>5000</v>
      </c>
      <c r="V30" s="8">
        <f t="shared" si="2"/>
        <v>33101</v>
      </c>
      <c r="W30" s="8">
        <f t="shared" si="3"/>
        <v>33899</v>
      </c>
      <c r="X30" s="8">
        <f t="shared" si="4"/>
        <v>72000</v>
      </c>
    </row>
    <row r="31" spans="1:24" ht="18" customHeight="1" x14ac:dyDescent="0.25">
      <c r="A31" s="13" t="s">
        <v>137</v>
      </c>
      <c r="B31" s="27" t="s">
        <v>138</v>
      </c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4"/>
      <c r="P31" s="36"/>
      <c r="R31" s="9" t="s">
        <v>111</v>
      </c>
      <c r="U31" s="8">
        <f t="shared" si="1"/>
        <v>0</v>
      </c>
      <c r="V31" s="8">
        <f t="shared" si="2"/>
        <v>0</v>
      </c>
      <c r="W31" s="8">
        <f t="shared" si="3"/>
        <v>0</v>
      </c>
      <c r="X31" s="8">
        <f t="shared" si="4"/>
        <v>0</v>
      </c>
    </row>
    <row r="32" spans="1:24" ht="18" customHeight="1" x14ac:dyDescent="0.25">
      <c r="A32" s="20" t="s">
        <v>88</v>
      </c>
      <c r="B32" s="14" t="s">
        <v>21</v>
      </c>
      <c r="C32" s="14">
        <f>D32+E32+F32+G32+H32+I32+J32+K32+L32+M32+N32+O32+P32</f>
        <v>159</v>
      </c>
      <c r="D32" s="14"/>
      <c r="E32" s="14"/>
      <c r="F32" s="14">
        <v>7</v>
      </c>
      <c r="G32" s="14">
        <v>33</v>
      </c>
      <c r="H32" s="14">
        <v>28</v>
      </c>
      <c r="I32" s="14">
        <v>2</v>
      </c>
      <c r="J32" s="14"/>
      <c r="K32" s="14"/>
      <c r="L32" s="14">
        <v>54</v>
      </c>
      <c r="M32" s="14">
        <v>12</v>
      </c>
      <c r="N32" s="14"/>
      <c r="O32" s="14">
        <v>21</v>
      </c>
      <c r="P32" s="14">
        <v>2</v>
      </c>
      <c r="R32" s="9" t="s">
        <v>111</v>
      </c>
      <c r="U32" s="8">
        <f t="shared" si="1"/>
        <v>40</v>
      </c>
      <c r="V32" s="8">
        <f t="shared" si="2"/>
        <v>30</v>
      </c>
      <c r="W32" s="8">
        <f t="shared" si="3"/>
        <v>89</v>
      </c>
      <c r="X32" s="8">
        <f t="shared" si="4"/>
        <v>159</v>
      </c>
    </row>
    <row r="33" spans="1:24" ht="18" customHeight="1" x14ac:dyDescent="0.25">
      <c r="A33" s="14" t="s">
        <v>38</v>
      </c>
      <c r="B33" s="14" t="s">
        <v>27</v>
      </c>
      <c r="C33" s="14">
        <f>D33+E33+F33+G33+H33+I33+J33+K33+L33+M33+N33+O33+P33</f>
        <v>159</v>
      </c>
      <c r="D33" s="14"/>
      <c r="E33" s="14"/>
      <c r="F33" s="14">
        <v>7</v>
      </c>
      <c r="G33" s="14">
        <v>33</v>
      </c>
      <c r="H33" s="14">
        <v>28</v>
      </c>
      <c r="I33" s="14">
        <v>2</v>
      </c>
      <c r="J33" s="14"/>
      <c r="K33" s="14"/>
      <c r="L33" s="14">
        <v>54</v>
      </c>
      <c r="M33" s="14">
        <v>12</v>
      </c>
      <c r="N33" s="14"/>
      <c r="O33" s="14">
        <v>21</v>
      </c>
      <c r="P33" s="14">
        <v>2</v>
      </c>
      <c r="U33" s="8">
        <f t="shared" si="1"/>
        <v>40</v>
      </c>
      <c r="V33" s="8">
        <f t="shared" si="2"/>
        <v>30</v>
      </c>
      <c r="W33" s="8">
        <f t="shared" si="3"/>
        <v>89</v>
      </c>
      <c r="X33" s="8">
        <f t="shared" si="4"/>
        <v>159</v>
      </c>
    </row>
    <row r="34" spans="1:24" ht="18" customHeight="1" x14ac:dyDescent="0.25">
      <c r="A34" s="13" t="s">
        <v>39</v>
      </c>
      <c r="B34" s="27" t="s">
        <v>40</v>
      </c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4"/>
      <c r="P34" s="36"/>
      <c r="R34" s="9" t="s">
        <v>111</v>
      </c>
      <c r="S34" s="7" t="s">
        <v>114</v>
      </c>
      <c r="U34" s="8">
        <f t="shared" si="1"/>
        <v>0</v>
      </c>
      <c r="V34" s="8">
        <f t="shared" si="2"/>
        <v>0</v>
      </c>
      <c r="W34" s="8">
        <f t="shared" si="3"/>
        <v>0</v>
      </c>
      <c r="X34" s="8">
        <f t="shared" si="4"/>
        <v>0</v>
      </c>
    </row>
    <row r="35" spans="1:24" ht="18" customHeight="1" x14ac:dyDescent="0.25">
      <c r="A35" s="14"/>
      <c r="B35" s="14" t="s">
        <v>29</v>
      </c>
      <c r="C35" s="14">
        <f>D35+E35+F35+G35+H35+I35+J35+K35+L35+M35+N35+O35+P35</f>
        <v>188</v>
      </c>
      <c r="D35" s="14"/>
      <c r="E35" s="14"/>
      <c r="F35" s="14"/>
      <c r="G35" s="14"/>
      <c r="H35" s="14"/>
      <c r="I35" s="14"/>
      <c r="J35" s="14">
        <v>188</v>
      </c>
      <c r="K35" s="14"/>
      <c r="L35" s="14"/>
      <c r="M35" s="14"/>
      <c r="N35" s="14"/>
      <c r="O35" s="14"/>
      <c r="P35" s="14"/>
      <c r="Q35" s="7" t="s">
        <v>115</v>
      </c>
      <c r="R35" s="9" t="s">
        <v>116</v>
      </c>
      <c r="U35" s="8">
        <f t="shared" si="1"/>
        <v>0</v>
      </c>
      <c r="V35" s="8">
        <f t="shared" si="2"/>
        <v>188</v>
      </c>
      <c r="W35" s="8">
        <f t="shared" si="3"/>
        <v>0</v>
      </c>
      <c r="X35" s="8">
        <f t="shared" si="4"/>
        <v>188</v>
      </c>
    </row>
    <row r="36" spans="1:24" ht="18" customHeight="1" x14ac:dyDescent="0.25">
      <c r="A36" s="14" t="s">
        <v>41</v>
      </c>
      <c r="B36" s="14" t="s">
        <v>27</v>
      </c>
      <c r="C36" s="14">
        <f>D36+E36+F36+G36+H36+I36+J36+K36+L36+M36+N36+O36+P36</f>
        <v>190</v>
      </c>
      <c r="D36" s="14"/>
      <c r="E36" s="14"/>
      <c r="F36" s="14">
        <v>30</v>
      </c>
      <c r="G36" s="14"/>
      <c r="H36" s="14">
        <v>30</v>
      </c>
      <c r="I36" s="14">
        <v>30</v>
      </c>
      <c r="J36" s="14">
        <v>60</v>
      </c>
      <c r="K36" s="14"/>
      <c r="L36" s="14"/>
      <c r="M36" s="14">
        <v>30</v>
      </c>
      <c r="N36" s="14"/>
      <c r="O36" s="14">
        <v>10</v>
      </c>
      <c r="P36" s="14"/>
      <c r="U36" s="8">
        <f t="shared" si="1"/>
        <v>30</v>
      </c>
      <c r="V36" s="8">
        <f t="shared" si="2"/>
        <v>120</v>
      </c>
      <c r="W36" s="8">
        <f t="shared" si="3"/>
        <v>40</v>
      </c>
      <c r="X36" s="8">
        <f t="shared" si="4"/>
        <v>190</v>
      </c>
    </row>
    <row r="37" spans="1:24" ht="18" customHeight="1" x14ac:dyDescent="0.25">
      <c r="A37" s="41" t="s">
        <v>42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U37" s="8">
        <f t="shared" si="1"/>
        <v>0</v>
      </c>
      <c r="V37" s="8">
        <f t="shared" si="2"/>
        <v>0</v>
      </c>
      <c r="W37" s="8">
        <f t="shared" si="3"/>
        <v>0</v>
      </c>
      <c r="X37" s="8">
        <f t="shared" si="4"/>
        <v>0</v>
      </c>
    </row>
    <row r="38" spans="1:24" ht="18" customHeight="1" x14ac:dyDescent="0.25">
      <c r="A38" s="13" t="s">
        <v>43</v>
      </c>
      <c r="B38" s="27" t="s">
        <v>44</v>
      </c>
      <c r="C38" s="24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4"/>
      <c r="P38" s="35"/>
      <c r="R38" s="9" t="s">
        <v>111</v>
      </c>
      <c r="U38" s="8">
        <f t="shared" si="1"/>
        <v>0</v>
      </c>
      <c r="V38" s="8">
        <f t="shared" si="2"/>
        <v>0</v>
      </c>
      <c r="W38" s="8">
        <f t="shared" si="3"/>
        <v>0</v>
      </c>
      <c r="X38" s="8">
        <f t="shared" si="4"/>
        <v>0</v>
      </c>
    </row>
    <row r="39" spans="1:24" ht="18" customHeight="1" x14ac:dyDescent="0.25">
      <c r="A39" s="14" t="s">
        <v>45</v>
      </c>
      <c r="B39" s="14" t="s">
        <v>46</v>
      </c>
      <c r="C39" s="26">
        <f>D39+E39+F39+G39+H39+I39+J39+K39+L39+M39+N39+O39+P39</f>
        <v>141</v>
      </c>
      <c r="D39" s="14">
        <v>3</v>
      </c>
      <c r="E39" s="14"/>
      <c r="F39" s="14"/>
      <c r="G39" s="14">
        <v>14</v>
      </c>
      <c r="H39" s="14">
        <v>4</v>
      </c>
      <c r="I39" s="14"/>
      <c r="J39" s="14">
        <v>42</v>
      </c>
      <c r="K39" s="14"/>
      <c r="L39" s="14">
        <v>19</v>
      </c>
      <c r="M39" s="14"/>
      <c r="N39" s="14">
        <v>3</v>
      </c>
      <c r="O39" s="14">
        <v>55</v>
      </c>
      <c r="P39" s="14">
        <v>1</v>
      </c>
      <c r="R39" s="9" t="s">
        <v>111</v>
      </c>
      <c r="U39" s="8">
        <f t="shared" si="1"/>
        <v>17</v>
      </c>
      <c r="V39" s="8">
        <f t="shared" si="2"/>
        <v>46</v>
      </c>
      <c r="W39" s="8">
        <f t="shared" si="3"/>
        <v>78</v>
      </c>
      <c r="X39" s="8">
        <f t="shared" si="4"/>
        <v>141</v>
      </c>
    </row>
    <row r="40" spans="1:24" ht="18" customHeight="1" x14ac:dyDescent="0.25">
      <c r="A40" s="14" t="s">
        <v>47</v>
      </c>
      <c r="B40" s="14" t="s">
        <v>48</v>
      </c>
      <c r="C40" s="14">
        <f>D40+E40+F40+G40+H40+I40+J40+K40+L40+M40+N40+O40+P40</f>
        <v>17</v>
      </c>
      <c r="D40" s="14">
        <v>3</v>
      </c>
      <c r="E40" s="14"/>
      <c r="F40" s="14"/>
      <c r="G40" s="14">
        <v>14</v>
      </c>
      <c r="H40" s="14"/>
      <c r="I40" s="14"/>
      <c r="J40" s="14"/>
      <c r="K40" s="14"/>
      <c r="L40" s="14"/>
      <c r="M40" s="14"/>
      <c r="N40" s="14"/>
      <c r="O40" s="14"/>
      <c r="P40" s="14"/>
      <c r="R40" s="9" t="s">
        <v>111</v>
      </c>
      <c r="U40" s="8">
        <f t="shared" si="1"/>
        <v>17</v>
      </c>
      <c r="V40" s="8">
        <f t="shared" si="2"/>
        <v>0</v>
      </c>
      <c r="W40" s="8">
        <f t="shared" si="3"/>
        <v>0</v>
      </c>
      <c r="X40" s="8">
        <f t="shared" si="4"/>
        <v>17</v>
      </c>
    </row>
    <row r="41" spans="1:24" ht="18" customHeight="1" x14ac:dyDescent="0.25">
      <c r="A41" s="14" t="s">
        <v>49</v>
      </c>
      <c r="B41" s="14" t="s">
        <v>50</v>
      </c>
      <c r="C41" s="14">
        <f>D41+E41+F41+G41+H41+I41+J41+K41+L41+M41+N41+O41+P41</f>
        <v>17</v>
      </c>
      <c r="D41" s="14">
        <v>3</v>
      </c>
      <c r="E41" s="14"/>
      <c r="F41" s="14"/>
      <c r="G41" s="14">
        <v>14</v>
      </c>
      <c r="H41" s="14"/>
      <c r="I41" s="14"/>
      <c r="J41" s="14"/>
      <c r="K41" s="14"/>
      <c r="L41" s="14"/>
      <c r="M41" s="14"/>
      <c r="N41" s="14"/>
      <c r="O41" s="14"/>
      <c r="P41" s="14"/>
      <c r="R41" s="9" t="s">
        <v>118</v>
      </c>
      <c r="U41" s="8">
        <f t="shared" si="1"/>
        <v>17</v>
      </c>
      <c r="V41" s="8">
        <f t="shared" si="2"/>
        <v>0</v>
      </c>
      <c r="W41" s="8">
        <f t="shared" si="3"/>
        <v>0</v>
      </c>
      <c r="X41" s="8">
        <f t="shared" si="4"/>
        <v>17</v>
      </c>
    </row>
    <row r="42" spans="1:24" ht="18" customHeight="1" x14ac:dyDescent="0.25">
      <c r="A42" s="14" t="s">
        <v>51</v>
      </c>
      <c r="B42" s="14" t="s">
        <v>86</v>
      </c>
      <c r="C42" s="14">
        <f>D42+E42+F42+G42+H42+I42+J42+K42+L42+M42+N42+O42+P42</f>
        <v>141</v>
      </c>
      <c r="D42" s="14">
        <v>3</v>
      </c>
      <c r="E42" s="14"/>
      <c r="F42" s="14"/>
      <c r="G42" s="14">
        <v>14</v>
      </c>
      <c r="H42" s="14">
        <v>4</v>
      </c>
      <c r="I42" s="14"/>
      <c r="J42" s="14">
        <v>42</v>
      </c>
      <c r="K42" s="14"/>
      <c r="L42" s="14">
        <v>19</v>
      </c>
      <c r="M42" s="14"/>
      <c r="N42" s="14">
        <v>3</v>
      </c>
      <c r="O42" s="14">
        <v>55</v>
      </c>
      <c r="P42" s="14">
        <v>1</v>
      </c>
      <c r="U42" s="8">
        <f t="shared" si="1"/>
        <v>17</v>
      </c>
      <c r="V42" s="8">
        <f t="shared" si="2"/>
        <v>46</v>
      </c>
      <c r="W42" s="8">
        <f t="shared" si="3"/>
        <v>78</v>
      </c>
      <c r="X42" s="8">
        <f t="shared" si="4"/>
        <v>141</v>
      </c>
    </row>
    <row r="43" spans="1:24" ht="18" customHeight="1" x14ac:dyDescent="0.25">
      <c r="A43" s="14" t="s">
        <v>124</v>
      </c>
      <c r="B43" s="14" t="s">
        <v>52</v>
      </c>
      <c r="C43" s="14">
        <f>D43+E43+F43+G43+H43+I43+J43+K43+L43+M43+N43+O43+P43</f>
        <v>141</v>
      </c>
      <c r="D43" s="14">
        <v>3</v>
      </c>
      <c r="E43" s="14"/>
      <c r="F43" s="14"/>
      <c r="G43" s="14">
        <v>14</v>
      </c>
      <c r="H43" s="14">
        <v>4</v>
      </c>
      <c r="I43" s="14"/>
      <c r="J43" s="14">
        <v>42</v>
      </c>
      <c r="K43" s="14"/>
      <c r="L43" s="14">
        <v>19</v>
      </c>
      <c r="M43" s="14"/>
      <c r="N43" s="14">
        <v>3</v>
      </c>
      <c r="O43" s="14">
        <v>55</v>
      </c>
      <c r="P43" s="14">
        <v>1</v>
      </c>
      <c r="U43" s="8">
        <f t="shared" si="1"/>
        <v>17</v>
      </c>
      <c r="V43" s="8">
        <f t="shared" si="2"/>
        <v>46</v>
      </c>
      <c r="W43" s="8">
        <f t="shared" si="3"/>
        <v>78</v>
      </c>
      <c r="X43" s="8">
        <f t="shared" si="4"/>
        <v>141</v>
      </c>
    </row>
    <row r="44" spans="1:24" ht="18" customHeight="1" x14ac:dyDescent="0.25">
      <c r="A44" s="13" t="s">
        <v>53</v>
      </c>
      <c r="B44" s="27" t="s">
        <v>54</v>
      </c>
      <c r="C44" s="24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4"/>
      <c r="P44" s="36"/>
      <c r="U44" s="8">
        <f t="shared" si="1"/>
        <v>0</v>
      </c>
      <c r="V44" s="8">
        <f t="shared" si="2"/>
        <v>0</v>
      </c>
      <c r="W44" s="8">
        <f t="shared" si="3"/>
        <v>0</v>
      </c>
      <c r="X44" s="8">
        <f t="shared" si="4"/>
        <v>0</v>
      </c>
    </row>
    <row r="45" spans="1:24" ht="18" customHeight="1" x14ac:dyDescent="0.25">
      <c r="A45" s="14" t="s">
        <v>55</v>
      </c>
      <c r="B45" s="14" t="s">
        <v>46</v>
      </c>
      <c r="C45" s="26">
        <f t="shared" ref="C45" si="5">D45+E45+F45+G45+H45+I45+J45+K45+L45+M45+N45+O45+P45</f>
        <v>1738</v>
      </c>
      <c r="D45" s="14"/>
      <c r="E45" s="14">
        <v>157</v>
      </c>
      <c r="F45" s="14">
        <v>48</v>
      </c>
      <c r="G45" s="14">
        <v>545</v>
      </c>
      <c r="H45" s="14">
        <v>9</v>
      </c>
      <c r="I45" s="14">
        <v>33</v>
      </c>
      <c r="J45" s="14">
        <v>169</v>
      </c>
      <c r="K45" s="14"/>
      <c r="L45" s="14"/>
      <c r="M45" s="14"/>
      <c r="N45" s="14">
        <v>342</v>
      </c>
      <c r="O45" s="14">
        <v>358</v>
      </c>
      <c r="P45" s="14">
        <v>77</v>
      </c>
      <c r="U45" s="8">
        <f t="shared" si="1"/>
        <v>750</v>
      </c>
      <c r="V45" s="8">
        <f t="shared" si="2"/>
        <v>211</v>
      </c>
      <c r="W45" s="8">
        <f t="shared" si="3"/>
        <v>777</v>
      </c>
      <c r="X45" s="8">
        <f t="shared" si="4"/>
        <v>1738</v>
      </c>
    </row>
    <row r="46" spans="1:24" ht="18" customHeight="1" x14ac:dyDescent="0.25">
      <c r="A46" s="14" t="s">
        <v>56</v>
      </c>
      <c r="B46" s="14" t="s">
        <v>86</v>
      </c>
      <c r="C46" s="26">
        <f t="shared" ref="C46:C47" si="6">D46+E46+F46+G46+H46+I46+J46+K46+L46+M46+N46+O46+P46</f>
        <v>2006</v>
      </c>
      <c r="D46" s="14"/>
      <c r="E46" s="14">
        <v>160</v>
      </c>
      <c r="F46" s="14">
        <v>50</v>
      </c>
      <c r="G46" s="14">
        <v>695</v>
      </c>
      <c r="H46" s="14">
        <v>10</v>
      </c>
      <c r="I46" s="14">
        <v>35</v>
      </c>
      <c r="J46" s="14">
        <v>174</v>
      </c>
      <c r="K46" s="14"/>
      <c r="L46" s="14"/>
      <c r="M46" s="14"/>
      <c r="N46" s="14">
        <v>358</v>
      </c>
      <c r="O46" s="14">
        <v>444</v>
      </c>
      <c r="P46" s="14">
        <v>80</v>
      </c>
      <c r="U46" s="8">
        <f t="shared" si="1"/>
        <v>905</v>
      </c>
      <c r="V46" s="8">
        <f t="shared" si="2"/>
        <v>219</v>
      </c>
      <c r="W46" s="8">
        <f t="shared" si="3"/>
        <v>882</v>
      </c>
      <c r="X46" s="8">
        <f t="shared" si="4"/>
        <v>2006</v>
      </c>
    </row>
    <row r="47" spans="1:24" ht="18" customHeight="1" x14ac:dyDescent="0.25">
      <c r="A47" s="14" t="s">
        <v>125</v>
      </c>
      <c r="B47" s="14" t="s">
        <v>52</v>
      </c>
      <c r="C47" s="26">
        <f t="shared" si="6"/>
        <v>1738</v>
      </c>
      <c r="D47" s="14"/>
      <c r="E47" s="14">
        <v>157</v>
      </c>
      <c r="F47" s="14">
        <v>48</v>
      </c>
      <c r="G47" s="14">
        <v>545</v>
      </c>
      <c r="H47" s="14">
        <v>9</v>
      </c>
      <c r="I47" s="14">
        <v>33</v>
      </c>
      <c r="J47" s="14">
        <v>169</v>
      </c>
      <c r="K47" s="14"/>
      <c r="L47" s="14"/>
      <c r="M47" s="14"/>
      <c r="N47" s="14">
        <v>342</v>
      </c>
      <c r="O47" s="14">
        <v>358</v>
      </c>
      <c r="P47" s="14">
        <v>77</v>
      </c>
      <c r="U47" s="8">
        <f t="shared" si="1"/>
        <v>750</v>
      </c>
      <c r="V47" s="8">
        <f t="shared" si="2"/>
        <v>211</v>
      </c>
      <c r="W47" s="8">
        <f t="shared" si="3"/>
        <v>777</v>
      </c>
      <c r="X47" s="8">
        <f t="shared" si="4"/>
        <v>1738</v>
      </c>
    </row>
    <row r="48" spans="1:24" ht="18" customHeight="1" x14ac:dyDescent="0.25">
      <c r="A48" s="13" t="s">
        <v>57</v>
      </c>
      <c r="B48" s="27" t="s">
        <v>139</v>
      </c>
      <c r="C48" s="24"/>
      <c r="D48" s="28"/>
      <c r="E48" s="28"/>
      <c r="F48" s="28" t="s">
        <v>132</v>
      </c>
      <c r="G48" s="28"/>
      <c r="H48" s="28"/>
      <c r="I48" s="28"/>
      <c r="J48" s="28"/>
      <c r="K48" s="28"/>
      <c r="L48" s="28"/>
      <c r="M48" s="28"/>
      <c r="N48" s="28"/>
      <c r="O48" s="24"/>
      <c r="P48" s="36"/>
      <c r="X48" s="8">
        <f t="shared" si="4"/>
        <v>0</v>
      </c>
    </row>
    <row r="49" spans="1:24" ht="18" customHeight="1" x14ac:dyDescent="0.25">
      <c r="A49" s="14" t="s">
        <v>58</v>
      </c>
      <c r="B49" s="14" t="s">
        <v>46</v>
      </c>
      <c r="C49" s="14">
        <f t="shared" ref="C49:C50" si="7">D49+E49+F49+G49+H49+I49+J49+K49+L49+M49+N49+O49+P49</f>
        <v>159</v>
      </c>
      <c r="D49" s="14"/>
      <c r="E49" s="14"/>
      <c r="F49" s="14">
        <v>7</v>
      </c>
      <c r="G49" s="14">
        <v>33</v>
      </c>
      <c r="H49" s="14">
        <v>28</v>
      </c>
      <c r="I49" s="14">
        <v>2</v>
      </c>
      <c r="J49" s="14"/>
      <c r="K49" s="14"/>
      <c r="L49" s="14">
        <v>54</v>
      </c>
      <c r="M49" s="14">
        <v>12</v>
      </c>
      <c r="N49" s="14"/>
      <c r="O49" s="14">
        <v>21</v>
      </c>
      <c r="P49" s="14">
        <v>2</v>
      </c>
      <c r="U49" s="8">
        <f t="shared" ref="U49:U71" si="8">D49+E49+F49+G49</f>
        <v>40</v>
      </c>
      <c r="V49" s="8">
        <f t="shared" ref="V49:V71" si="9">H49+I49+J49+K49</f>
        <v>30</v>
      </c>
      <c r="W49" s="8">
        <f t="shared" ref="W49:W71" si="10">L49+M49+N49+O49+P49</f>
        <v>89</v>
      </c>
      <c r="X49" s="8">
        <f t="shared" si="4"/>
        <v>159</v>
      </c>
    </row>
    <row r="50" spans="1:24" ht="18" customHeight="1" x14ac:dyDescent="0.25">
      <c r="A50" s="21" t="s">
        <v>126</v>
      </c>
      <c r="B50" s="14" t="s">
        <v>52</v>
      </c>
      <c r="C50" s="14">
        <f t="shared" si="7"/>
        <v>159</v>
      </c>
      <c r="D50" s="14"/>
      <c r="E50" s="14"/>
      <c r="F50" s="14">
        <v>7</v>
      </c>
      <c r="G50" s="14">
        <v>33</v>
      </c>
      <c r="H50" s="14">
        <v>28</v>
      </c>
      <c r="I50" s="14">
        <v>2</v>
      </c>
      <c r="J50" s="14"/>
      <c r="K50" s="14"/>
      <c r="L50" s="14">
        <v>54</v>
      </c>
      <c r="M50" s="14">
        <v>12</v>
      </c>
      <c r="N50" s="14"/>
      <c r="O50" s="14">
        <v>21</v>
      </c>
      <c r="P50" s="14">
        <v>2</v>
      </c>
      <c r="U50" s="8">
        <f t="shared" si="8"/>
        <v>40</v>
      </c>
      <c r="V50" s="8">
        <f t="shared" si="9"/>
        <v>30</v>
      </c>
      <c r="W50" s="8">
        <f t="shared" si="10"/>
        <v>89</v>
      </c>
      <c r="X50" s="8">
        <f t="shared" si="4"/>
        <v>159</v>
      </c>
    </row>
    <row r="51" spans="1:24" ht="18" customHeight="1" x14ac:dyDescent="0.25">
      <c r="A51" s="23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37"/>
    </row>
    <row r="52" spans="1:24" ht="18" customHeight="1" x14ac:dyDescent="0.25">
      <c r="A52" s="14">
        <v>1</v>
      </c>
      <c r="B52" s="14">
        <v>2</v>
      </c>
      <c r="C52" s="14">
        <v>3</v>
      </c>
      <c r="D52" s="14">
        <v>4</v>
      </c>
      <c r="E52" s="14">
        <v>5</v>
      </c>
      <c r="F52" s="14">
        <v>6</v>
      </c>
      <c r="G52" s="14">
        <v>7</v>
      </c>
      <c r="H52" s="14">
        <v>8</v>
      </c>
      <c r="I52" s="14">
        <v>9</v>
      </c>
      <c r="J52" s="14">
        <v>10</v>
      </c>
      <c r="K52" s="14">
        <v>11</v>
      </c>
      <c r="L52" s="14">
        <v>12</v>
      </c>
      <c r="M52" s="14">
        <v>13</v>
      </c>
      <c r="N52" s="14">
        <v>14</v>
      </c>
      <c r="O52" s="14">
        <v>15</v>
      </c>
      <c r="P52" s="14">
        <v>16</v>
      </c>
    </row>
    <row r="53" spans="1:24" ht="32.25" customHeight="1" x14ac:dyDescent="0.25">
      <c r="A53" s="33" t="s">
        <v>59</v>
      </c>
      <c r="B53" s="27" t="s">
        <v>60</v>
      </c>
      <c r="C53" s="24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4"/>
      <c r="P53" s="36"/>
      <c r="U53" s="8">
        <f t="shared" si="8"/>
        <v>0</v>
      </c>
      <c r="V53" s="8">
        <f t="shared" si="9"/>
        <v>0</v>
      </c>
      <c r="W53" s="8">
        <f t="shared" si="10"/>
        <v>0</v>
      </c>
      <c r="X53" s="8">
        <f t="shared" si="4"/>
        <v>0</v>
      </c>
    </row>
    <row r="54" spans="1:24" ht="18" customHeight="1" x14ac:dyDescent="0.25">
      <c r="A54" s="14" t="s">
        <v>61</v>
      </c>
      <c r="B54" s="14" t="s">
        <v>62</v>
      </c>
      <c r="C54" s="14">
        <f>D54+E54+F54+G54+H54+I54+J54+K54+L54+M54+N54+O54+P54</f>
        <v>439149</v>
      </c>
      <c r="D54" s="14"/>
      <c r="E54" s="14"/>
      <c r="F54" s="14">
        <v>22961</v>
      </c>
      <c r="G54" s="14"/>
      <c r="H54" s="14">
        <v>1</v>
      </c>
      <c r="I54" s="14">
        <v>21465</v>
      </c>
      <c r="J54" s="14">
        <v>1359</v>
      </c>
      <c r="K54" s="14">
        <v>144114</v>
      </c>
      <c r="L54" s="14">
        <v>1</v>
      </c>
      <c r="M54" s="14"/>
      <c r="N54" s="14">
        <v>71200</v>
      </c>
      <c r="O54" s="14">
        <v>19374</v>
      </c>
      <c r="P54" s="14">
        <v>158674</v>
      </c>
      <c r="U54" s="8">
        <f t="shared" si="8"/>
        <v>22961</v>
      </c>
      <c r="V54" s="8">
        <f t="shared" si="9"/>
        <v>166939</v>
      </c>
      <c r="W54" s="8">
        <f t="shared" si="10"/>
        <v>249249</v>
      </c>
      <c r="X54" s="8">
        <f t="shared" si="4"/>
        <v>439149</v>
      </c>
    </row>
    <row r="55" spans="1:24" ht="18" customHeight="1" x14ac:dyDescent="0.25">
      <c r="A55" s="14" t="s">
        <v>63</v>
      </c>
      <c r="B55" s="14" t="s">
        <v>64</v>
      </c>
      <c r="C55" s="14">
        <f>D55+E55+F55+G55+H55+I55+J55+K55+L55+M55+N55+O55+P55</f>
        <v>32000</v>
      </c>
      <c r="D55" s="14"/>
      <c r="E55" s="14"/>
      <c r="F55" s="14">
        <v>15000</v>
      </c>
      <c r="G55" s="14"/>
      <c r="H55" s="14"/>
      <c r="I55" s="14">
        <v>17000</v>
      </c>
      <c r="J55" s="14"/>
      <c r="K55" s="14"/>
      <c r="L55" s="14"/>
      <c r="M55" s="14"/>
      <c r="N55" s="14"/>
      <c r="O55" s="14"/>
      <c r="P55" s="14"/>
      <c r="U55" s="8">
        <f t="shared" si="8"/>
        <v>15000</v>
      </c>
      <c r="V55" s="8">
        <f t="shared" si="9"/>
        <v>17000</v>
      </c>
      <c r="W55" s="8">
        <f t="shared" si="10"/>
        <v>0</v>
      </c>
      <c r="X55" s="8">
        <f t="shared" si="4"/>
        <v>32000</v>
      </c>
    </row>
    <row r="56" spans="1:24" ht="18" customHeight="1" x14ac:dyDescent="0.25">
      <c r="A56" s="14" t="s">
        <v>65</v>
      </c>
      <c r="B56" s="14" t="s">
        <v>46</v>
      </c>
      <c r="C56" s="26">
        <f>D56+E56+F56+G56+H56+I56+J56+K56+L56+M56+N56+O56+P56</f>
        <v>550000</v>
      </c>
      <c r="D56" s="14"/>
      <c r="E56" s="14">
        <v>1685</v>
      </c>
      <c r="F56" s="14">
        <v>27016</v>
      </c>
      <c r="G56" s="14">
        <v>1</v>
      </c>
      <c r="H56" s="14">
        <v>1</v>
      </c>
      <c r="I56" s="14">
        <v>25831</v>
      </c>
      <c r="J56" s="14">
        <v>1359</v>
      </c>
      <c r="K56" s="15">
        <v>185643</v>
      </c>
      <c r="L56" s="14">
        <v>1</v>
      </c>
      <c r="M56" s="14"/>
      <c r="N56" s="16">
        <v>89000</v>
      </c>
      <c r="O56" s="16">
        <v>21214</v>
      </c>
      <c r="P56" s="14">
        <v>198249</v>
      </c>
      <c r="U56" s="8">
        <f t="shared" si="8"/>
        <v>28702</v>
      </c>
      <c r="V56" s="8">
        <f t="shared" si="9"/>
        <v>212834</v>
      </c>
      <c r="W56" s="8">
        <f t="shared" si="10"/>
        <v>308464</v>
      </c>
      <c r="X56" s="8">
        <f t="shared" si="4"/>
        <v>550000</v>
      </c>
    </row>
    <row r="57" spans="1:24" ht="18" customHeight="1" x14ac:dyDescent="0.25">
      <c r="A57" s="33" t="s">
        <v>66</v>
      </c>
      <c r="B57" s="27" t="s">
        <v>67</v>
      </c>
      <c r="C57" s="24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4"/>
      <c r="P57" s="36"/>
      <c r="R57" s="9" t="s">
        <v>117</v>
      </c>
      <c r="U57" s="8">
        <f t="shared" si="8"/>
        <v>0</v>
      </c>
      <c r="V57" s="8">
        <f t="shared" si="9"/>
        <v>0</v>
      </c>
      <c r="W57" s="8">
        <f t="shared" si="10"/>
        <v>0</v>
      </c>
      <c r="X57" s="8">
        <f t="shared" si="4"/>
        <v>0</v>
      </c>
    </row>
    <row r="58" spans="1:24" ht="18" customHeight="1" x14ac:dyDescent="0.25">
      <c r="A58" s="14" t="s">
        <v>68</v>
      </c>
      <c r="B58" s="14" t="s">
        <v>69</v>
      </c>
      <c r="C58" s="26">
        <f>D58+E58+F58+G58+H58+I58+J58+K58+L58+M58+N58+O58+P58</f>
        <v>2094</v>
      </c>
      <c r="D58" s="14"/>
      <c r="E58" s="14"/>
      <c r="F58" s="14">
        <v>166</v>
      </c>
      <c r="G58" s="14"/>
      <c r="H58" s="14">
        <v>434</v>
      </c>
      <c r="I58" s="14">
        <v>217</v>
      </c>
      <c r="J58" s="14">
        <v>840</v>
      </c>
      <c r="K58" s="14"/>
      <c r="L58" s="14"/>
      <c r="M58" s="14">
        <v>370</v>
      </c>
      <c r="N58" s="14"/>
      <c r="O58" s="14">
        <v>67</v>
      </c>
      <c r="P58" s="14"/>
      <c r="R58" s="9" t="s">
        <v>117</v>
      </c>
      <c r="U58" s="8">
        <f t="shared" si="8"/>
        <v>166</v>
      </c>
      <c r="V58" s="8">
        <f t="shared" si="9"/>
        <v>1491</v>
      </c>
      <c r="W58" s="8">
        <f t="shared" si="10"/>
        <v>437</v>
      </c>
      <c r="X58" s="8">
        <f t="shared" si="4"/>
        <v>2094</v>
      </c>
    </row>
    <row r="59" spans="1:24" ht="18" customHeight="1" x14ac:dyDescent="0.25">
      <c r="A59" s="14" t="s">
        <v>70</v>
      </c>
      <c r="B59" s="19" t="s">
        <v>71</v>
      </c>
      <c r="C59" s="26">
        <f>D59+E59+F59+G59+H59+I59+J59+K59+L59+M59+N59+O59+P59</f>
        <v>2094</v>
      </c>
      <c r="D59" s="14"/>
      <c r="E59" s="14"/>
      <c r="F59" s="14">
        <v>166</v>
      </c>
      <c r="G59" s="14"/>
      <c r="H59" s="14">
        <v>434</v>
      </c>
      <c r="I59" s="14">
        <v>217</v>
      </c>
      <c r="J59" s="14">
        <v>840</v>
      </c>
      <c r="K59" s="14"/>
      <c r="L59" s="14"/>
      <c r="M59" s="14">
        <v>370</v>
      </c>
      <c r="N59" s="14"/>
      <c r="O59" s="14">
        <v>67</v>
      </c>
      <c r="P59" s="14"/>
      <c r="R59" s="9" t="s">
        <v>113</v>
      </c>
      <c r="S59" s="7" t="s">
        <v>112</v>
      </c>
      <c r="U59" s="8">
        <f t="shared" si="8"/>
        <v>166</v>
      </c>
      <c r="V59" s="8">
        <f t="shared" si="9"/>
        <v>1491</v>
      </c>
      <c r="W59" s="8">
        <f t="shared" si="10"/>
        <v>437</v>
      </c>
      <c r="X59" s="8">
        <f t="shared" si="4"/>
        <v>2094</v>
      </c>
    </row>
    <row r="60" spans="1:24" ht="18" customHeight="1" x14ac:dyDescent="0.25">
      <c r="A60" s="19" t="s">
        <v>72</v>
      </c>
      <c r="B60" s="14" t="s">
        <v>86</v>
      </c>
      <c r="C60" s="26">
        <f>D60+E60+F60+G60+H60+I60+J60+K60+L60+M60+N60+O60+P60</f>
        <v>2356</v>
      </c>
      <c r="D60" s="14"/>
      <c r="E60" s="14"/>
      <c r="F60" s="14">
        <v>186</v>
      </c>
      <c r="G60" s="14"/>
      <c r="H60" s="14">
        <v>484</v>
      </c>
      <c r="I60" s="14">
        <v>257</v>
      </c>
      <c r="J60" s="14">
        <v>940</v>
      </c>
      <c r="K60" s="14"/>
      <c r="L60" s="14"/>
      <c r="M60" s="14">
        <v>409</v>
      </c>
      <c r="N60" s="14"/>
      <c r="O60" s="14">
        <v>80</v>
      </c>
      <c r="P60" s="14"/>
      <c r="R60" s="9" t="s">
        <v>111</v>
      </c>
      <c r="U60" s="8">
        <f t="shared" si="8"/>
        <v>186</v>
      </c>
      <c r="V60" s="8">
        <f t="shared" si="9"/>
        <v>1681</v>
      </c>
      <c r="W60" s="8">
        <f t="shared" si="10"/>
        <v>489</v>
      </c>
      <c r="X60" s="8">
        <f t="shared" si="4"/>
        <v>2356</v>
      </c>
    </row>
    <row r="61" spans="1:24" ht="18" customHeight="1" x14ac:dyDescent="0.25">
      <c r="A61" s="19" t="s">
        <v>99</v>
      </c>
      <c r="B61" s="19" t="s">
        <v>52</v>
      </c>
      <c r="C61" s="14">
        <f>D61+E61+F61+G61+H61+I61+J61+K61+L61+M61+N61+O61+P61</f>
        <v>2094</v>
      </c>
      <c r="D61" s="14"/>
      <c r="E61" s="14"/>
      <c r="F61" s="14">
        <v>166</v>
      </c>
      <c r="G61" s="14"/>
      <c r="H61" s="14">
        <v>434</v>
      </c>
      <c r="I61" s="14">
        <v>217</v>
      </c>
      <c r="J61" s="14">
        <v>840</v>
      </c>
      <c r="K61" s="14"/>
      <c r="L61" s="14"/>
      <c r="M61" s="14">
        <v>370</v>
      </c>
      <c r="N61" s="14"/>
      <c r="O61" s="14">
        <v>67</v>
      </c>
      <c r="P61" s="14"/>
      <c r="U61" s="8">
        <f t="shared" si="8"/>
        <v>166</v>
      </c>
      <c r="V61" s="8">
        <f t="shared" si="9"/>
        <v>1491</v>
      </c>
      <c r="W61" s="8">
        <f t="shared" si="10"/>
        <v>437</v>
      </c>
      <c r="X61" s="8">
        <f t="shared" si="4"/>
        <v>2094</v>
      </c>
    </row>
    <row r="62" spans="1:24" ht="18" customHeight="1" x14ac:dyDescent="0.25">
      <c r="A62" s="34" t="s">
        <v>73</v>
      </c>
      <c r="B62" s="29" t="s">
        <v>74</v>
      </c>
      <c r="C62" s="24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4"/>
      <c r="P62" s="36"/>
      <c r="U62" s="8">
        <f t="shared" si="8"/>
        <v>0</v>
      </c>
      <c r="V62" s="8">
        <f t="shared" si="9"/>
        <v>0</v>
      </c>
      <c r="W62" s="8">
        <f t="shared" si="10"/>
        <v>0</v>
      </c>
      <c r="X62" s="8">
        <f t="shared" si="4"/>
        <v>0</v>
      </c>
    </row>
    <row r="63" spans="1:24" ht="18" customHeight="1" x14ac:dyDescent="0.25">
      <c r="A63" s="14" t="s">
        <v>75</v>
      </c>
      <c r="B63" s="14" t="s">
        <v>76</v>
      </c>
      <c r="C63" s="26">
        <f>D63+E63+F63+G63+H63+I63+J63+K63+L63+M63+N63+O63+P63</f>
        <v>5280</v>
      </c>
      <c r="D63" s="14"/>
      <c r="E63" s="14"/>
      <c r="F63" s="14">
        <v>2400</v>
      </c>
      <c r="G63" s="14"/>
      <c r="H63" s="14"/>
      <c r="I63" s="14"/>
      <c r="J63" s="14"/>
      <c r="K63" s="14"/>
      <c r="L63" s="14"/>
      <c r="M63" s="14"/>
      <c r="N63" s="14">
        <v>2880</v>
      </c>
      <c r="O63" s="14"/>
      <c r="P63" s="14"/>
      <c r="U63" s="8">
        <f t="shared" si="8"/>
        <v>2400</v>
      </c>
      <c r="V63" s="8">
        <f t="shared" si="9"/>
        <v>0</v>
      </c>
      <c r="W63" s="8">
        <f t="shared" si="10"/>
        <v>2880</v>
      </c>
      <c r="X63" s="8">
        <f t="shared" si="4"/>
        <v>5280</v>
      </c>
    </row>
    <row r="64" spans="1:24" ht="18" customHeight="1" x14ac:dyDescent="0.25">
      <c r="A64" s="14" t="s">
        <v>78</v>
      </c>
      <c r="B64" s="14" t="s">
        <v>121</v>
      </c>
      <c r="C64" s="14">
        <f>D64+E64+F64+G64+H64+I64+J64+K64+L64+M64+N64+O64+P64</f>
        <v>2880</v>
      </c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>
        <v>2880</v>
      </c>
      <c r="O64" s="14"/>
      <c r="P64" s="14"/>
      <c r="U64" s="8">
        <f t="shared" si="8"/>
        <v>0</v>
      </c>
      <c r="V64" s="8">
        <f t="shared" si="9"/>
        <v>0</v>
      </c>
      <c r="W64" s="8">
        <f t="shared" si="10"/>
        <v>2880</v>
      </c>
      <c r="X64" s="8">
        <f t="shared" si="4"/>
        <v>2880</v>
      </c>
    </row>
    <row r="65" spans="1:24" ht="18" customHeight="1" x14ac:dyDescent="0.25">
      <c r="A65" s="14" t="s">
        <v>79</v>
      </c>
      <c r="B65" s="14" t="s">
        <v>77</v>
      </c>
      <c r="C65" s="14">
        <f>D65+E65+F65+G65+H65+I65+J65+K65+L65+M65+N65+O65+P65</f>
        <v>2880</v>
      </c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>
        <v>2880</v>
      </c>
      <c r="O65" s="14"/>
      <c r="P65" s="14"/>
      <c r="U65" s="8">
        <f t="shared" si="8"/>
        <v>0</v>
      </c>
      <c r="V65" s="8">
        <f t="shared" si="9"/>
        <v>0</v>
      </c>
      <c r="W65" s="8">
        <f t="shared" si="10"/>
        <v>2880</v>
      </c>
      <c r="X65" s="8">
        <f t="shared" si="4"/>
        <v>2880</v>
      </c>
    </row>
    <row r="66" spans="1:24" ht="18" customHeight="1" x14ac:dyDescent="0.25">
      <c r="A66" s="21" t="s">
        <v>80</v>
      </c>
      <c r="B66" s="14" t="s">
        <v>52</v>
      </c>
      <c r="C66" s="14">
        <f>D66+E66+F66+G66+H66+I66+J66+K66+L66+M66+N66+O66+P66</f>
        <v>5280</v>
      </c>
      <c r="D66" s="14"/>
      <c r="E66" s="14"/>
      <c r="F66" s="14">
        <v>2400</v>
      </c>
      <c r="G66" s="14"/>
      <c r="H66" s="14"/>
      <c r="I66" s="14"/>
      <c r="J66" s="14"/>
      <c r="K66" s="14"/>
      <c r="L66" s="14"/>
      <c r="M66" s="14"/>
      <c r="N66" s="14">
        <v>2880</v>
      </c>
      <c r="O66" s="14"/>
      <c r="P66" s="14"/>
      <c r="U66" s="8">
        <f t="shared" si="8"/>
        <v>2400</v>
      </c>
      <c r="V66" s="8">
        <f t="shared" si="9"/>
        <v>0</v>
      </c>
      <c r="W66" s="8">
        <f t="shared" si="10"/>
        <v>2880</v>
      </c>
      <c r="X66" s="8">
        <f t="shared" si="4"/>
        <v>5280</v>
      </c>
    </row>
    <row r="67" spans="1:24" ht="18" customHeight="1" x14ac:dyDescent="0.25">
      <c r="A67" s="33" t="s">
        <v>81</v>
      </c>
      <c r="B67" s="27" t="s">
        <v>82</v>
      </c>
      <c r="C67" s="24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4"/>
      <c r="P67" s="36"/>
      <c r="U67" s="8">
        <f t="shared" si="8"/>
        <v>0</v>
      </c>
      <c r="V67" s="8">
        <f t="shared" si="9"/>
        <v>0</v>
      </c>
      <c r="W67" s="8">
        <f t="shared" si="10"/>
        <v>0</v>
      </c>
      <c r="X67" s="8">
        <f t="shared" si="4"/>
        <v>0</v>
      </c>
    </row>
    <row r="68" spans="1:24" ht="18" customHeight="1" x14ac:dyDescent="0.25">
      <c r="A68" s="14" t="s">
        <v>83</v>
      </c>
      <c r="B68" s="14" t="s">
        <v>84</v>
      </c>
      <c r="C68" s="26">
        <f>D68+E68+F68+G68+H68+I68+J68+K68+L68+M68+N68+O68+P68</f>
        <v>10520</v>
      </c>
      <c r="D68" s="14">
        <v>500</v>
      </c>
      <c r="E68" s="14">
        <v>700</v>
      </c>
      <c r="F68" s="14">
        <v>770</v>
      </c>
      <c r="G68" s="14">
        <v>1400</v>
      </c>
      <c r="H68" s="14">
        <v>1200</v>
      </c>
      <c r="I68" s="14">
        <v>1100</v>
      </c>
      <c r="J68" s="14">
        <v>100</v>
      </c>
      <c r="K68" s="14">
        <v>800</v>
      </c>
      <c r="L68" s="14">
        <v>950</v>
      </c>
      <c r="M68" s="14">
        <v>800</v>
      </c>
      <c r="N68" s="14">
        <v>300</v>
      </c>
      <c r="O68" s="14">
        <v>400</v>
      </c>
      <c r="P68" s="14">
        <v>1500</v>
      </c>
      <c r="U68" s="8">
        <f t="shared" si="8"/>
        <v>3370</v>
      </c>
      <c r="V68" s="8">
        <f t="shared" si="9"/>
        <v>3200</v>
      </c>
      <c r="W68" s="8">
        <f t="shared" si="10"/>
        <v>3950</v>
      </c>
      <c r="X68" s="8">
        <f t="shared" si="4"/>
        <v>10520</v>
      </c>
    </row>
    <row r="69" spans="1:24" ht="18" customHeight="1" x14ac:dyDescent="0.25">
      <c r="A69" s="14" t="s">
        <v>85</v>
      </c>
      <c r="B69" s="14" t="s">
        <v>86</v>
      </c>
      <c r="C69" s="14">
        <f>D69+E69+F69+G69+H69+I69+J69+K69+L69+M69+N69+O69+P69</f>
        <v>9270</v>
      </c>
      <c r="D69" s="14">
        <v>500</v>
      </c>
      <c r="E69" s="14">
        <v>700</v>
      </c>
      <c r="F69" s="14">
        <v>320</v>
      </c>
      <c r="G69" s="14">
        <v>1400</v>
      </c>
      <c r="H69" s="14">
        <v>1200</v>
      </c>
      <c r="I69" s="14">
        <v>1000</v>
      </c>
      <c r="J69" s="14">
        <v>100</v>
      </c>
      <c r="K69" s="14">
        <v>750</v>
      </c>
      <c r="L69" s="14">
        <v>900</v>
      </c>
      <c r="M69" s="14">
        <v>700</v>
      </c>
      <c r="N69" s="14">
        <v>200</v>
      </c>
      <c r="O69" s="14">
        <v>300</v>
      </c>
      <c r="P69" s="14">
        <v>1200</v>
      </c>
      <c r="U69" s="8">
        <f t="shared" si="8"/>
        <v>2920</v>
      </c>
      <c r="V69" s="8">
        <f t="shared" si="9"/>
        <v>3050</v>
      </c>
      <c r="W69" s="8">
        <f t="shared" si="10"/>
        <v>3300</v>
      </c>
      <c r="X69" s="8">
        <f t="shared" si="4"/>
        <v>9270</v>
      </c>
    </row>
    <row r="70" spans="1:24" ht="19.5" customHeight="1" x14ac:dyDescent="0.25">
      <c r="A70" s="14" t="s">
        <v>122</v>
      </c>
      <c r="B70" s="14" t="s">
        <v>52</v>
      </c>
      <c r="C70" s="14">
        <f>D70+E70+F70+G70+H70+I70+J70+K70+L70+M70+N70+O70+P70</f>
        <v>12840</v>
      </c>
      <c r="D70" s="14">
        <v>130</v>
      </c>
      <c r="E70" s="14">
        <v>100</v>
      </c>
      <c r="F70" s="14">
        <v>1500</v>
      </c>
      <c r="G70" s="14">
        <v>100</v>
      </c>
      <c r="H70" s="14">
        <v>200</v>
      </c>
      <c r="I70" s="14">
        <v>1200</v>
      </c>
      <c r="J70" s="14">
        <v>300</v>
      </c>
      <c r="K70" s="14">
        <v>2700</v>
      </c>
      <c r="L70" s="14">
        <v>450</v>
      </c>
      <c r="M70" s="14">
        <v>400</v>
      </c>
      <c r="N70" s="14">
        <v>1000</v>
      </c>
      <c r="O70" s="14">
        <v>760</v>
      </c>
      <c r="P70" s="14">
        <v>4000</v>
      </c>
      <c r="U70" s="8">
        <f t="shared" si="8"/>
        <v>1830</v>
      </c>
      <c r="V70" s="8">
        <f t="shared" si="9"/>
        <v>4400</v>
      </c>
      <c r="W70" s="8">
        <f t="shared" si="10"/>
        <v>6610</v>
      </c>
      <c r="X70" s="8">
        <f t="shared" si="4"/>
        <v>12840</v>
      </c>
    </row>
    <row r="71" spans="1:24" ht="30.75" customHeight="1" x14ac:dyDescent="0.25">
      <c r="A71" s="25" t="s">
        <v>95</v>
      </c>
      <c r="B71" s="22" t="s">
        <v>87</v>
      </c>
      <c r="C71" s="14">
        <f>D71+E71+F71+G71+H71+I71+J71+K71+L71+M71+N71+O71+P71</f>
        <v>28000</v>
      </c>
      <c r="D71" s="14">
        <v>1000</v>
      </c>
      <c r="E71" s="14">
        <v>1200</v>
      </c>
      <c r="F71" s="14">
        <v>1400</v>
      </c>
      <c r="G71" s="14">
        <v>3000</v>
      </c>
      <c r="H71" s="14">
        <v>6126</v>
      </c>
      <c r="I71" s="14">
        <v>4000</v>
      </c>
      <c r="J71" s="14">
        <v>500</v>
      </c>
      <c r="K71" s="14">
        <v>3500</v>
      </c>
      <c r="L71" s="14">
        <v>1600</v>
      </c>
      <c r="M71" s="14">
        <v>854</v>
      </c>
      <c r="N71" s="14">
        <v>1230</v>
      </c>
      <c r="O71" s="14">
        <v>690</v>
      </c>
      <c r="P71" s="14">
        <v>2900</v>
      </c>
      <c r="U71" s="8">
        <f t="shared" si="8"/>
        <v>6600</v>
      </c>
      <c r="V71" s="8">
        <f t="shared" si="9"/>
        <v>14126</v>
      </c>
      <c r="W71" s="8">
        <f t="shared" si="10"/>
        <v>7274</v>
      </c>
      <c r="X71" s="8">
        <f t="shared" si="4"/>
        <v>28000</v>
      </c>
    </row>
    <row r="72" spans="1:24" x14ac:dyDescent="0.25">
      <c r="P72" s="40"/>
    </row>
  </sheetData>
  <mergeCells count="11">
    <mergeCell ref="D10:P10"/>
    <mergeCell ref="B10:B12"/>
    <mergeCell ref="A37:P37"/>
    <mergeCell ref="A14:P14"/>
    <mergeCell ref="A7:P7"/>
    <mergeCell ref="A8:P8"/>
    <mergeCell ref="D11:G11"/>
    <mergeCell ref="H11:K11"/>
    <mergeCell ref="L11:P11"/>
    <mergeCell ref="A10:A12"/>
    <mergeCell ref="C10:C12"/>
  </mergeCells>
  <printOptions horizontalCentered="1"/>
  <pageMargins left="0.59055118110236227" right="0.59055118110236227" top="0.98425196850393704" bottom="0.78740157480314965" header="0.19685039370078741" footer="0.19685039370078741"/>
  <pageSetup paperSize="9" scale="93" fitToHeight="0" orientation="landscape" r:id="rId1"/>
  <headerFooter scaleWithDoc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H10" sqref="H10"/>
    </sheetView>
  </sheetViews>
  <sheetFormatPr defaultRowHeight="15" x14ac:dyDescent="0.25"/>
  <sheetData>
    <row r="1" spans="1:3" x14ac:dyDescent="0.25">
      <c r="A1" t="s">
        <v>127</v>
      </c>
      <c r="C1" t="s">
        <v>128</v>
      </c>
    </row>
    <row r="2" spans="1:3" x14ac:dyDescent="0.25">
      <c r="C2" t="s">
        <v>129</v>
      </c>
    </row>
    <row r="6" spans="1:3" x14ac:dyDescent="0.25">
      <c r="A6" t="s">
        <v>131</v>
      </c>
      <c r="B6" t="s">
        <v>130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1"/>
  <sheetViews>
    <sheetView workbookViewId="0">
      <selection activeCell="G23" sqref="G23"/>
    </sheetView>
  </sheetViews>
  <sheetFormatPr defaultRowHeight="15" x14ac:dyDescent="0.25"/>
  <cols>
    <col min="1" max="1" width="37.140625" customWidth="1"/>
  </cols>
  <sheetData>
    <row r="2" spans="1:5" ht="15.75" thickBot="1" x14ac:dyDescent="0.3"/>
    <row r="3" spans="1:5" ht="18" thickBot="1" x14ac:dyDescent="0.3">
      <c r="A3" s="1" t="s">
        <v>10</v>
      </c>
      <c r="B3" s="2">
        <v>1277</v>
      </c>
      <c r="C3" s="2">
        <v>809</v>
      </c>
      <c r="D3" s="3">
        <f t="shared" ref="D3:D8" si="0">SUM(B3:C3)</f>
        <v>2086</v>
      </c>
      <c r="E3" s="3"/>
    </row>
    <row r="4" spans="1:5" ht="18" thickBot="1" x14ac:dyDescent="0.3">
      <c r="A4" s="4" t="s">
        <v>11</v>
      </c>
      <c r="B4" s="5">
        <v>449</v>
      </c>
      <c r="C4" s="5">
        <v>212</v>
      </c>
      <c r="D4" s="3">
        <f t="shared" si="0"/>
        <v>661</v>
      </c>
      <c r="E4" s="3"/>
    </row>
    <row r="5" spans="1:5" ht="18" thickBot="1" x14ac:dyDescent="0.3">
      <c r="A5" s="4" t="s">
        <v>104</v>
      </c>
      <c r="B5" s="5">
        <v>1205</v>
      </c>
      <c r="C5" s="5">
        <v>85</v>
      </c>
      <c r="D5" s="3">
        <f t="shared" si="0"/>
        <v>1290</v>
      </c>
      <c r="E5" s="3"/>
    </row>
    <row r="6" spans="1:5" ht="18" thickBot="1" x14ac:dyDescent="0.3">
      <c r="A6" s="4" t="s">
        <v>13</v>
      </c>
      <c r="B6" s="5">
        <v>788</v>
      </c>
      <c r="C6" s="5">
        <v>123</v>
      </c>
      <c r="D6" s="3">
        <f t="shared" si="0"/>
        <v>911</v>
      </c>
      <c r="E6" s="3">
        <v>7300</v>
      </c>
    </row>
    <row r="7" spans="1:5" ht="18" thickBot="1" x14ac:dyDescent="0.3">
      <c r="A7" s="4" t="s">
        <v>14</v>
      </c>
      <c r="B7" s="5">
        <v>2550</v>
      </c>
      <c r="C7" s="5">
        <v>87</v>
      </c>
      <c r="D7" s="6">
        <f t="shared" si="0"/>
        <v>2637</v>
      </c>
      <c r="E7" s="3"/>
    </row>
    <row r="8" spans="1:5" x14ac:dyDescent="0.25">
      <c r="A8" s="3"/>
      <c r="B8" s="3">
        <f>SUM(B3:B7)</f>
        <v>6269</v>
      </c>
      <c r="C8" s="3">
        <f>SUM(C3:C7)</f>
        <v>1316</v>
      </c>
      <c r="D8" s="3">
        <f t="shared" si="0"/>
        <v>7585</v>
      </c>
      <c r="E8" s="3"/>
    </row>
    <row r="9" spans="1:5" x14ac:dyDescent="0.25">
      <c r="A9" s="3"/>
      <c r="B9" s="3"/>
      <c r="C9" s="3"/>
      <c r="D9" s="3"/>
      <c r="E9" s="3"/>
    </row>
    <row r="10" spans="1:5" ht="18" thickBot="1" x14ac:dyDescent="0.3">
      <c r="A10" s="4" t="s">
        <v>105</v>
      </c>
      <c r="B10" s="5">
        <v>2099</v>
      </c>
      <c r="C10" s="5">
        <v>1982</v>
      </c>
      <c r="D10" s="3">
        <f>SUM(B10:C10)</f>
        <v>4081</v>
      </c>
      <c r="E10" s="3"/>
    </row>
    <row r="11" spans="1:5" ht="18" thickBot="1" x14ac:dyDescent="0.3">
      <c r="A11" s="4" t="s">
        <v>6</v>
      </c>
      <c r="B11" s="5">
        <v>2856</v>
      </c>
      <c r="C11" s="5">
        <v>2412</v>
      </c>
      <c r="D11" s="3">
        <f>SUM(B11:C11)</f>
        <v>5268</v>
      </c>
      <c r="E11" s="3"/>
    </row>
    <row r="12" spans="1:5" ht="18" thickBot="1" x14ac:dyDescent="0.3">
      <c r="A12" s="4" t="s">
        <v>9</v>
      </c>
      <c r="B12" s="5">
        <v>2478</v>
      </c>
      <c r="C12" s="5">
        <v>250</v>
      </c>
      <c r="D12" s="3">
        <f>SUM(B12:C12)</f>
        <v>2728</v>
      </c>
      <c r="E12" s="3">
        <v>14000</v>
      </c>
    </row>
    <row r="13" spans="1:5" ht="18" thickBot="1" x14ac:dyDescent="0.3">
      <c r="A13" s="4" t="s">
        <v>106</v>
      </c>
      <c r="B13" s="5">
        <v>426</v>
      </c>
      <c r="C13" s="5">
        <v>121</v>
      </c>
      <c r="D13" s="6">
        <f>SUM(B13:C13)</f>
        <v>547</v>
      </c>
      <c r="E13" s="3"/>
    </row>
    <row r="14" spans="1:5" x14ac:dyDescent="0.25">
      <c r="A14" s="3"/>
      <c r="B14" s="3">
        <f>SUM(B10:B13)</f>
        <v>7859</v>
      </c>
      <c r="C14" s="3">
        <f>SUM(C10:C13)</f>
        <v>4765</v>
      </c>
      <c r="D14" s="3">
        <f>SUM(B14:C14)</f>
        <v>12624</v>
      </c>
      <c r="E14" s="3"/>
    </row>
    <row r="15" spans="1:5" x14ac:dyDescent="0.25">
      <c r="A15" s="3"/>
      <c r="B15" s="3"/>
      <c r="C15" s="3"/>
      <c r="D15" s="3"/>
      <c r="E15" s="3"/>
    </row>
    <row r="16" spans="1:5" ht="18" thickBot="1" x14ac:dyDescent="0.3">
      <c r="A16" s="4" t="s">
        <v>5</v>
      </c>
      <c r="B16" s="5">
        <v>1488</v>
      </c>
      <c r="C16" s="5">
        <v>1039</v>
      </c>
      <c r="D16" s="3">
        <f>SUM(B16:C16)</f>
        <v>2527</v>
      </c>
      <c r="E16" s="3"/>
    </row>
    <row r="17" spans="1:5" ht="18" thickBot="1" x14ac:dyDescent="0.3">
      <c r="A17" s="4" t="s">
        <v>2</v>
      </c>
      <c r="B17" s="5">
        <v>556</v>
      </c>
      <c r="C17" s="5">
        <v>547</v>
      </c>
      <c r="D17" s="3">
        <f>SUM(B17:C17)</f>
        <v>1103</v>
      </c>
      <c r="E17" s="3">
        <v>6600</v>
      </c>
    </row>
    <row r="18" spans="1:5" ht="18" thickBot="1" x14ac:dyDescent="0.3">
      <c r="A18" s="4" t="s">
        <v>3</v>
      </c>
      <c r="B18" s="5">
        <v>760</v>
      </c>
      <c r="C18" s="5">
        <v>736</v>
      </c>
      <c r="D18" s="3">
        <f>SUM(B18:C18)</f>
        <v>1496</v>
      </c>
      <c r="E18" s="3"/>
    </row>
    <row r="19" spans="1:5" ht="18" thickBot="1" x14ac:dyDescent="0.3">
      <c r="A19" s="4" t="s">
        <v>4</v>
      </c>
      <c r="B19" s="5">
        <v>1559</v>
      </c>
      <c r="C19" s="5">
        <v>454</v>
      </c>
      <c r="D19" s="6">
        <f>SUM(B19:C19)</f>
        <v>2013</v>
      </c>
      <c r="E19" s="3"/>
    </row>
    <row r="20" spans="1:5" x14ac:dyDescent="0.25">
      <c r="A20" s="3"/>
      <c r="B20" s="3">
        <f>SUM(B16:B19)</f>
        <v>4363</v>
      </c>
      <c r="C20" s="3">
        <f>SUM(C16:C19)</f>
        <v>2776</v>
      </c>
      <c r="D20" s="3">
        <f>SUM(B20:C20)</f>
        <v>7139</v>
      </c>
      <c r="E20" s="3"/>
    </row>
    <row r="21" spans="1:5" x14ac:dyDescent="0.25">
      <c r="A21" s="3"/>
      <c r="B21" s="3"/>
      <c r="C21" s="3"/>
      <c r="D21" s="3">
        <f>D8+D14+D20</f>
        <v>27348</v>
      </c>
      <c r="E21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ПЭМ</vt:lpstr>
      <vt:lpstr>расчёты</vt:lpstr>
      <vt:lpstr>бешенство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2020-02-20T04:59:37Z</dcterms:modified>
</cp:coreProperties>
</file>